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y\Desktop\"/>
    </mc:Choice>
  </mc:AlternateContent>
  <bookViews>
    <workbookView xWindow="0" yWindow="0" windowWidth="0" windowHeight="0"/>
  </bookViews>
  <sheets>
    <sheet name="Rekapitulace stavby" sheetId="1" r:id="rId1"/>
    <sheet name="1b - D.1.3.1   SO 301 -St..." sheetId="2" r:id="rId2"/>
    <sheet name="1c - D.1.3.1   SO 301 -St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'1b - D.1.3.1   SO 301 -St...'!$C$87:$K$719</definedName>
    <definedName name="_xlnm.Print_Area" localSheetId="1">'1b - D.1.3.1   SO 301 -St...'!$C$4:$J$39,'1b - D.1.3.1   SO 301 -St...'!$C$45:$J$69,'1b - D.1.3.1   SO 301 -St...'!$C$75:$K$719</definedName>
    <definedName name="_xlnm.Print_Titles" localSheetId="1">'1b - D.1.3.1   SO 301 -St...'!$87:$87</definedName>
    <definedName name="_xlnm._FilterDatabase" localSheetId="2" hidden="1">'1c - D.1.3.1   SO 301 -St...'!$C$87:$K$525</definedName>
    <definedName name="_xlnm.Print_Area" localSheetId="2">'1c - D.1.3.1   SO 301 -St...'!$C$4:$J$39,'1c - D.1.3.1   SO 301 -St...'!$C$45:$J$69,'1c - D.1.3.1   SO 301 -St...'!$C$75:$K$525</definedName>
    <definedName name="_xlnm.Print_Titles" localSheetId="2">'1c - D.1.3.1   SO 301 -St...'!$87:$87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524"/>
  <c r="BH524"/>
  <c r="BG524"/>
  <c r="BF524"/>
  <c r="T524"/>
  <c r="R524"/>
  <c r="P524"/>
  <c r="BI522"/>
  <c r="BH522"/>
  <c r="BG522"/>
  <c r="BF522"/>
  <c r="T522"/>
  <c r="R522"/>
  <c r="P522"/>
  <c r="BI517"/>
  <c r="BH517"/>
  <c r="BG517"/>
  <c r="BF517"/>
  <c r="T517"/>
  <c r="R517"/>
  <c r="P517"/>
  <c r="BI513"/>
  <c r="BH513"/>
  <c r="BG513"/>
  <c r="BF513"/>
  <c r="T513"/>
  <c r="R513"/>
  <c r="P513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6"/>
  <c r="BH496"/>
  <c r="BG496"/>
  <c r="BF496"/>
  <c r="T496"/>
  <c r="R496"/>
  <c r="P496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1"/>
  <c r="BH481"/>
  <c r="BG481"/>
  <c r="BF481"/>
  <c r="T481"/>
  <c r="R481"/>
  <c r="P481"/>
  <c r="BI475"/>
  <c r="BH475"/>
  <c r="BG475"/>
  <c r="BF475"/>
  <c r="T475"/>
  <c r="R475"/>
  <c r="P475"/>
  <c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5"/>
  <c r="BH415"/>
  <c r="BG415"/>
  <c r="BF415"/>
  <c r="T415"/>
  <c r="R415"/>
  <c r="P415"/>
  <c r="BI411"/>
  <c r="BH411"/>
  <c r="BG411"/>
  <c r="BF411"/>
  <c r="T411"/>
  <c r="R411"/>
  <c r="P411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0"/>
  <c r="BH380"/>
  <c r="BG380"/>
  <c r="BF380"/>
  <c r="T380"/>
  <c r="R380"/>
  <c r="P380"/>
  <c r="BI376"/>
  <c r="BH376"/>
  <c r="BG376"/>
  <c r="BF376"/>
  <c r="T376"/>
  <c r="R376"/>
  <c r="P376"/>
  <c r="BI369"/>
  <c r="BH369"/>
  <c r="BG369"/>
  <c r="BF369"/>
  <c r="T369"/>
  <c r="R369"/>
  <c r="P369"/>
  <c r="BI365"/>
  <c r="BH365"/>
  <c r="BG365"/>
  <c r="BF365"/>
  <c r="T365"/>
  <c r="R365"/>
  <c r="P365"/>
  <c r="BI357"/>
  <c r="BH357"/>
  <c r="BG357"/>
  <c r="BF357"/>
  <c r="T357"/>
  <c r="R357"/>
  <c r="P357"/>
  <c r="BI353"/>
  <c r="BH353"/>
  <c r="BG353"/>
  <c r="BF353"/>
  <c r="T353"/>
  <c r="R353"/>
  <c r="P353"/>
  <c r="BI344"/>
  <c r="BH344"/>
  <c r="BG344"/>
  <c r="BF344"/>
  <c r="T344"/>
  <c r="R344"/>
  <c r="P344"/>
  <c r="BI337"/>
  <c r="BH337"/>
  <c r="BG337"/>
  <c r="BF337"/>
  <c r="T337"/>
  <c r="R337"/>
  <c r="P337"/>
  <c r="BI333"/>
  <c r="BH333"/>
  <c r="BG333"/>
  <c r="BF333"/>
  <c r="T333"/>
  <c r="R333"/>
  <c r="P333"/>
  <c r="BI326"/>
  <c r="BH326"/>
  <c r="BG326"/>
  <c r="BF326"/>
  <c r="T326"/>
  <c r="R326"/>
  <c r="P326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2"/>
  <c r="BH302"/>
  <c r="BG302"/>
  <c r="BF302"/>
  <c r="T302"/>
  <c r="R302"/>
  <c r="P302"/>
  <c r="BI297"/>
  <c r="BH297"/>
  <c r="BG297"/>
  <c r="BF297"/>
  <c r="T297"/>
  <c r="T296"/>
  <c r="R297"/>
  <c r="R296"/>
  <c r="P297"/>
  <c r="P296"/>
  <c r="BI292"/>
  <c r="BH292"/>
  <c r="BG292"/>
  <c r="BF292"/>
  <c r="T292"/>
  <c r="R292"/>
  <c r="P292"/>
  <c r="BI288"/>
  <c r="BH288"/>
  <c r="BG288"/>
  <c r="BF288"/>
  <c r="T288"/>
  <c r="R288"/>
  <c r="P288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4"/>
  <c r="BH264"/>
  <c r="BG264"/>
  <c r="BF264"/>
  <c r="T264"/>
  <c r="R264"/>
  <c r="P264"/>
  <c r="BI257"/>
  <c r="BH257"/>
  <c r="BG257"/>
  <c r="BF257"/>
  <c r="T257"/>
  <c r="R257"/>
  <c r="P257"/>
  <c r="BI252"/>
  <c r="BH252"/>
  <c r="BG252"/>
  <c r="BF252"/>
  <c r="T252"/>
  <c r="R252"/>
  <c r="P252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2"/>
  <c r="BH172"/>
  <c r="BG172"/>
  <c r="BF172"/>
  <c r="T172"/>
  <c r="R172"/>
  <c r="P172"/>
  <c r="BI168"/>
  <c r="BH168"/>
  <c r="BG168"/>
  <c r="BF168"/>
  <c r="T168"/>
  <c r="R168"/>
  <c r="P168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16"/>
  <c r="BH116"/>
  <c r="BG116"/>
  <c r="BF116"/>
  <c r="T116"/>
  <c r="R116"/>
  <c r="P116"/>
  <c r="BI108"/>
  <c r="BH108"/>
  <c r="BG108"/>
  <c r="BF108"/>
  <c r="T108"/>
  <c r="R108"/>
  <c r="P108"/>
  <c r="BI101"/>
  <c r="BH101"/>
  <c r="BG101"/>
  <c r="BF101"/>
  <c r="T101"/>
  <c r="R101"/>
  <c r="P101"/>
  <c r="BI97"/>
  <c r="BH97"/>
  <c r="BG97"/>
  <c r="BF97"/>
  <c r="T97"/>
  <c r="R97"/>
  <c r="P97"/>
  <c r="BI91"/>
  <c r="BH91"/>
  <c r="BG91"/>
  <c r="BF91"/>
  <c r="T91"/>
  <c r="R91"/>
  <c r="P91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84"/>
  <c r="J14"/>
  <c r="J12"/>
  <c r="J82"/>
  <c r="E7"/>
  <c r="E48"/>
  <c i="2" r="J37"/>
  <c r="J36"/>
  <c i="1" r="AY55"/>
  <c i="2" r="J35"/>
  <c i="1" r="AX55"/>
  <c i="2" r="BI718"/>
  <c r="BH718"/>
  <c r="BG718"/>
  <c r="BF718"/>
  <c r="T718"/>
  <c r="R718"/>
  <c r="P718"/>
  <c r="BI716"/>
  <c r="BH716"/>
  <c r="BG716"/>
  <c r="BF716"/>
  <c r="T716"/>
  <c r="R716"/>
  <c r="P716"/>
  <c r="BI711"/>
  <c r="BH711"/>
  <c r="BG711"/>
  <c r="BF711"/>
  <c r="T711"/>
  <c r="R711"/>
  <c r="P711"/>
  <c r="BI707"/>
  <c r="BH707"/>
  <c r="BG707"/>
  <c r="BF707"/>
  <c r="T707"/>
  <c r="R707"/>
  <c r="P707"/>
  <c r="BI702"/>
  <c r="BH702"/>
  <c r="BG702"/>
  <c r="BF702"/>
  <c r="T702"/>
  <c r="R702"/>
  <c r="P702"/>
  <c r="BI698"/>
  <c r="BH698"/>
  <c r="BG698"/>
  <c r="BF698"/>
  <c r="T698"/>
  <c r="R698"/>
  <c r="P698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6"/>
  <c r="BH686"/>
  <c r="BG686"/>
  <c r="BF686"/>
  <c r="T686"/>
  <c r="R686"/>
  <c r="P686"/>
  <c r="BI673"/>
  <c r="BH673"/>
  <c r="BG673"/>
  <c r="BF673"/>
  <c r="T673"/>
  <c r="R673"/>
  <c r="P673"/>
  <c r="BI670"/>
  <c r="BH670"/>
  <c r="BG670"/>
  <c r="BF670"/>
  <c r="T670"/>
  <c r="R670"/>
  <c r="P670"/>
  <c r="BI666"/>
  <c r="BH666"/>
  <c r="BG666"/>
  <c r="BF666"/>
  <c r="T666"/>
  <c r="R666"/>
  <c r="P666"/>
  <c r="BI663"/>
  <c r="BH663"/>
  <c r="BG663"/>
  <c r="BF663"/>
  <c r="T663"/>
  <c r="R663"/>
  <c r="P663"/>
  <c r="BI661"/>
  <c r="BH661"/>
  <c r="BG661"/>
  <c r="BF661"/>
  <c r="T661"/>
  <c r="R661"/>
  <c r="P661"/>
  <c r="BI656"/>
  <c r="BH656"/>
  <c r="BG656"/>
  <c r="BF656"/>
  <c r="T656"/>
  <c r="R656"/>
  <c r="P656"/>
  <c r="BI649"/>
  <c r="BH649"/>
  <c r="BG649"/>
  <c r="BF649"/>
  <c r="T649"/>
  <c r="R649"/>
  <c r="P649"/>
  <c r="BI646"/>
  <c r="BH646"/>
  <c r="BG646"/>
  <c r="BF646"/>
  <c r="T646"/>
  <c r="R646"/>
  <c r="P646"/>
  <c r="BI642"/>
  <c r="BH642"/>
  <c r="BG642"/>
  <c r="BF642"/>
  <c r="T642"/>
  <c r="R642"/>
  <c r="P642"/>
  <c r="BI639"/>
  <c r="BH639"/>
  <c r="BG639"/>
  <c r="BF639"/>
  <c r="T639"/>
  <c r="R639"/>
  <c r="P639"/>
  <c r="BI635"/>
  <c r="BH635"/>
  <c r="BG635"/>
  <c r="BF635"/>
  <c r="T635"/>
  <c r="R635"/>
  <c r="P635"/>
  <c r="BI632"/>
  <c r="BH632"/>
  <c r="BG632"/>
  <c r="BF632"/>
  <c r="T632"/>
  <c r="R632"/>
  <c r="P632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2"/>
  <c r="BH612"/>
  <c r="BG612"/>
  <c r="BF612"/>
  <c r="T612"/>
  <c r="R612"/>
  <c r="P612"/>
  <c r="BI609"/>
  <c r="BH609"/>
  <c r="BG609"/>
  <c r="BF609"/>
  <c r="T609"/>
  <c r="R609"/>
  <c r="P609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7"/>
  <c r="BH577"/>
  <c r="BG577"/>
  <c r="BF577"/>
  <c r="T577"/>
  <c r="R577"/>
  <c r="P577"/>
  <c r="BI573"/>
  <c r="BH573"/>
  <c r="BG573"/>
  <c r="BF573"/>
  <c r="T573"/>
  <c r="R573"/>
  <c r="P573"/>
  <c r="BI570"/>
  <c r="BH570"/>
  <c r="BG570"/>
  <c r="BF570"/>
  <c r="T570"/>
  <c r="R570"/>
  <c r="P570"/>
  <c r="BI566"/>
  <c r="BH566"/>
  <c r="BG566"/>
  <c r="BF566"/>
  <c r="T566"/>
  <c r="R566"/>
  <c r="P566"/>
  <c r="BI561"/>
  <c r="BH561"/>
  <c r="BG561"/>
  <c r="BF561"/>
  <c r="T561"/>
  <c r="R561"/>
  <c r="P561"/>
  <c r="BI557"/>
  <c r="BH557"/>
  <c r="BG557"/>
  <c r="BF557"/>
  <c r="T557"/>
  <c r="R557"/>
  <c r="P557"/>
  <c r="BI552"/>
  <c r="BH552"/>
  <c r="BG552"/>
  <c r="BF552"/>
  <c r="T552"/>
  <c r="R552"/>
  <c r="P552"/>
  <c r="BI548"/>
  <c r="BH548"/>
  <c r="BG548"/>
  <c r="BF548"/>
  <c r="T548"/>
  <c r="R548"/>
  <c r="P548"/>
  <c r="BI543"/>
  <c r="BH543"/>
  <c r="BG543"/>
  <c r="BF543"/>
  <c r="T543"/>
  <c r="R543"/>
  <c r="P543"/>
  <c r="BI539"/>
  <c r="BH539"/>
  <c r="BG539"/>
  <c r="BF539"/>
  <c r="T539"/>
  <c r="R539"/>
  <c r="P539"/>
  <c r="BI534"/>
  <c r="BH534"/>
  <c r="BG534"/>
  <c r="BF534"/>
  <c r="T534"/>
  <c r="R534"/>
  <c r="P534"/>
  <c r="BI529"/>
  <c r="BH529"/>
  <c r="BG529"/>
  <c r="BF529"/>
  <c r="T529"/>
  <c r="R529"/>
  <c r="P529"/>
  <c r="BI524"/>
  <c r="BH524"/>
  <c r="BG524"/>
  <c r="BF524"/>
  <c r="T524"/>
  <c r="R524"/>
  <c r="P524"/>
  <c r="BI520"/>
  <c r="BH520"/>
  <c r="BG520"/>
  <c r="BF520"/>
  <c r="T520"/>
  <c r="R520"/>
  <c r="P520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1"/>
  <c r="BH501"/>
  <c r="BG501"/>
  <c r="BF501"/>
  <c r="T501"/>
  <c r="R501"/>
  <c r="P501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73"/>
  <c r="BH473"/>
  <c r="BG473"/>
  <c r="BF473"/>
  <c r="T473"/>
  <c r="R473"/>
  <c r="P473"/>
  <c r="BI469"/>
  <c r="BH469"/>
  <c r="BG469"/>
  <c r="BF469"/>
  <c r="T469"/>
  <c r="R469"/>
  <c r="P469"/>
  <c r="BI457"/>
  <c r="BH457"/>
  <c r="BG457"/>
  <c r="BF457"/>
  <c r="T457"/>
  <c r="R457"/>
  <c r="P457"/>
  <c r="BI448"/>
  <c r="BH448"/>
  <c r="BG448"/>
  <c r="BF448"/>
  <c r="T448"/>
  <c r="R448"/>
  <c r="P448"/>
  <c r="BI444"/>
  <c r="BH444"/>
  <c r="BG444"/>
  <c r="BF444"/>
  <c r="T444"/>
  <c r="R444"/>
  <c r="P444"/>
  <c r="BI437"/>
  <c r="BH437"/>
  <c r="BG437"/>
  <c r="BF437"/>
  <c r="T437"/>
  <c r="R437"/>
  <c r="P437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6"/>
  <c r="BH406"/>
  <c r="BG406"/>
  <c r="BF406"/>
  <c r="T406"/>
  <c r="R406"/>
  <c r="P406"/>
  <c r="BI398"/>
  <c r="BH398"/>
  <c r="BG398"/>
  <c r="BF398"/>
  <c r="T398"/>
  <c r="R398"/>
  <c r="P398"/>
  <c r="BI392"/>
  <c r="BH392"/>
  <c r="BG392"/>
  <c r="BF392"/>
  <c r="T392"/>
  <c r="T391"/>
  <c r="R392"/>
  <c r="R391"/>
  <c r="P392"/>
  <c r="P391"/>
  <c r="BI386"/>
  <c r="BH386"/>
  <c r="BG386"/>
  <c r="BF386"/>
  <c r="T386"/>
  <c r="T385"/>
  <c r="R386"/>
  <c r="R385"/>
  <c r="P386"/>
  <c r="P385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58"/>
  <c r="BH358"/>
  <c r="BG358"/>
  <c r="BF358"/>
  <c r="T358"/>
  <c r="R358"/>
  <c r="P358"/>
  <c r="BI353"/>
  <c r="BH353"/>
  <c r="BG353"/>
  <c r="BF353"/>
  <c r="T353"/>
  <c r="R353"/>
  <c r="P353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68"/>
  <c r="BH268"/>
  <c r="BG268"/>
  <c r="BF268"/>
  <c r="T268"/>
  <c r="R268"/>
  <c r="P268"/>
  <c r="BI264"/>
  <c r="BH264"/>
  <c r="BG264"/>
  <c r="BF264"/>
  <c r="T264"/>
  <c r="R264"/>
  <c r="P264"/>
  <c r="BI257"/>
  <c r="BH257"/>
  <c r="BG257"/>
  <c r="BF257"/>
  <c r="T257"/>
  <c r="R257"/>
  <c r="P257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28"/>
  <c r="BH228"/>
  <c r="BG228"/>
  <c r="BF228"/>
  <c r="T228"/>
  <c r="R228"/>
  <c r="P228"/>
  <c r="BI192"/>
  <c r="BH192"/>
  <c r="BG192"/>
  <c r="BF192"/>
  <c r="T192"/>
  <c r="R192"/>
  <c r="P192"/>
  <c r="BI186"/>
  <c r="BH186"/>
  <c r="BG186"/>
  <c r="BF186"/>
  <c r="T186"/>
  <c r="R186"/>
  <c r="P186"/>
  <c r="BI180"/>
  <c r="BH180"/>
  <c r="BG180"/>
  <c r="BF180"/>
  <c r="T180"/>
  <c r="R180"/>
  <c r="P180"/>
  <c r="BI178"/>
  <c r="BH178"/>
  <c r="BG178"/>
  <c r="BF178"/>
  <c r="T178"/>
  <c r="R178"/>
  <c r="P178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2"/>
  <c r="BH152"/>
  <c r="BG152"/>
  <c r="BF152"/>
  <c r="T152"/>
  <c r="R152"/>
  <c r="P152"/>
  <c r="BI150"/>
  <c r="BH150"/>
  <c r="BG150"/>
  <c r="BF150"/>
  <c r="T150"/>
  <c r="R150"/>
  <c r="P150"/>
  <c r="BI140"/>
  <c r="BH140"/>
  <c r="BG140"/>
  <c r="BF140"/>
  <c r="T140"/>
  <c r="R140"/>
  <c r="P140"/>
  <c r="BI137"/>
  <c r="BH137"/>
  <c r="BG137"/>
  <c r="BF137"/>
  <c r="T137"/>
  <c r="R137"/>
  <c r="P137"/>
  <c r="BI125"/>
  <c r="BH125"/>
  <c r="BG125"/>
  <c r="BF125"/>
  <c r="T125"/>
  <c r="R125"/>
  <c r="P125"/>
  <c r="BI114"/>
  <c r="BH114"/>
  <c r="BG114"/>
  <c r="BF114"/>
  <c r="T114"/>
  <c r="R114"/>
  <c r="P114"/>
  <c r="BI102"/>
  <c r="BH102"/>
  <c r="BG102"/>
  <c r="BF102"/>
  <c r="T102"/>
  <c r="R102"/>
  <c r="P102"/>
  <c r="BI98"/>
  <c r="BH98"/>
  <c r="BG98"/>
  <c r="BF98"/>
  <c r="T98"/>
  <c r="R98"/>
  <c r="P98"/>
  <c r="BI91"/>
  <c r="BH91"/>
  <c r="BG91"/>
  <c r="BF91"/>
  <c r="T91"/>
  <c r="R91"/>
  <c r="P91"/>
  <c r="F82"/>
  <c r="E80"/>
  <c r="F52"/>
  <c r="E50"/>
  <c r="J24"/>
  <c r="E24"/>
  <c r="J55"/>
  <c r="J23"/>
  <c r="J21"/>
  <c r="E21"/>
  <c r="J84"/>
  <c r="J20"/>
  <c r="J18"/>
  <c r="E18"/>
  <c r="F85"/>
  <c r="J17"/>
  <c r="J15"/>
  <c r="E15"/>
  <c r="F84"/>
  <c r="J14"/>
  <c r="J12"/>
  <c r="J82"/>
  <c r="E7"/>
  <c r="E48"/>
  <c i="1" r="L50"/>
  <c r="AM50"/>
  <c r="AM49"/>
  <c r="L49"/>
  <c r="AM47"/>
  <c r="L47"/>
  <c r="L45"/>
  <c r="L44"/>
  <c i="3" r="BK508"/>
  <c r="J443"/>
  <c i="2" r="BK711"/>
  <c r="BK457"/>
  <c r="BK707"/>
  <c r="BK612"/>
  <c i="3" r="J426"/>
  <c r="BK288"/>
  <c i="2" r="BK573"/>
  <c i="3" r="BK472"/>
  <c r="J429"/>
  <c r="BK184"/>
  <c i="2" r="J290"/>
  <c i="3" r="BK517"/>
  <c r="BK406"/>
  <c i="2" r="BK635"/>
  <c i="3" r="J292"/>
  <c r="BK149"/>
  <c i="2" r="BK702"/>
  <c r="J625"/>
  <c r="BK427"/>
  <c r="J152"/>
  <c i="3" r="J101"/>
  <c i="2" r="BK543"/>
  <c r="BK488"/>
  <c r="J386"/>
  <c r="J180"/>
  <c r="J91"/>
  <c i="3" r="J201"/>
  <c i="2" r="J358"/>
  <c r="BK178"/>
  <c r="BK102"/>
  <c r="J437"/>
  <c i="3" r="BK402"/>
  <c r="BK302"/>
  <c i="2" r="BK605"/>
  <c r="BK430"/>
  <c r="BK98"/>
  <c i="3" r="J316"/>
  <c r="BK201"/>
  <c i="2" r="J268"/>
  <c i="3" r="J365"/>
  <c r="BK155"/>
  <c i="2" r="BK694"/>
  <c r="J577"/>
  <c r="BK437"/>
  <c i="3" r="BK500"/>
  <c i="2" r="BK661"/>
  <c i="3" r="J522"/>
  <c r="BK468"/>
  <c i="2" r="BK580"/>
  <c i="3" r="BK465"/>
  <c i="2" r="BK417"/>
  <c r="J593"/>
  <c i="3" r="BK292"/>
  <c i="2" r="J557"/>
  <c i="3" r="BK411"/>
  <c i="2" r="J286"/>
  <c r="J616"/>
  <c r="J406"/>
  <c i="3" r="BK209"/>
  <c i="2" r="J274"/>
  <c r="J98"/>
  <c i="3" r="BK108"/>
  <c i="2" r="BK392"/>
  <c r="BK137"/>
  <c r="J137"/>
  <c r="J656"/>
  <c r="J492"/>
  <c r="J178"/>
  <c i="3" r="BK264"/>
  <c r="J357"/>
  <c r="BK116"/>
  <c r="J496"/>
  <c i="2" r="J716"/>
  <c r="BK268"/>
  <c r="BK622"/>
  <c i="3" r="BK390"/>
  <c i="2" r="J506"/>
  <c i="3" r="BK443"/>
  <c i="2" r="BK150"/>
  <c r="J228"/>
  <c i="3" r="BK97"/>
  <c i="2" r="J444"/>
  <c r="J520"/>
  <c i="3" r="BK316"/>
  <c r="BK131"/>
  <c i="2" r="BK632"/>
  <c r="J496"/>
  <c i="3" r="J280"/>
  <c i="2" r="BK552"/>
  <c r="J427"/>
  <c i="1" r="AS54"/>
  <c i="3" r="BK269"/>
  <c i="2" r="J423"/>
  <c i="3" r="BK524"/>
  <c r="BK205"/>
  <c i="2" r="BK386"/>
  <c i="3" r="J398"/>
  <c r="J168"/>
  <c i="2" r="J125"/>
  <c i="3" r="BK191"/>
  <c i="2" r="J543"/>
  <c r="J376"/>
  <c r="J570"/>
  <c r="BK423"/>
  <c r="BK358"/>
  <c i="3" r="J491"/>
  <c i="2" r="BK673"/>
  <c r="BK250"/>
  <c r="J573"/>
  <c i="3" r="J376"/>
  <c i="2" r="BK376"/>
  <c i="3" r="J450"/>
  <c r="J219"/>
  <c i="2" r="BK158"/>
  <c r="J663"/>
  <c r="J163"/>
  <c r="BK510"/>
  <c i="3" r="BK344"/>
  <c i="2" r="BK561"/>
  <c i="3" r="J465"/>
  <c i="2" r="BK496"/>
  <c i="3" r="J337"/>
  <c r="J275"/>
  <c r="BK143"/>
  <c i="2" r="BK698"/>
  <c r="BK501"/>
  <c r="BK163"/>
  <c r="J596"/>
  <c r="BK506"/>
  <c r="J430"/>
  <c r="BK369"/>
  <c r="J661"/>
  <c r="BK290"/>
  <c i="3" r="BK420"/>
  <c i="2" r="BK557"/>
  <c i="3" r="J394"/>
  <c i="2" r="BK596"/>
  <c r="J353"/>
  <c i="3" r="BK353"/>
  <c r="J172"/>
  <c i="2" r="BK168"/>
  <c i="3" r="J504"/>
  <c i="2" r="J698"/>
  <c r="J690"/>
  <c i="3" r="J472"/>
  <c i="2" r="J102"/>
  <c i="3" r="BK450"/>
  <c i="2" r="BK534"/>
  <c i="3" r="BK522"/>
  <c i="2" r="J192"/>
  <c r="J670"/>
  <c i="3" r="J457"/>
  <c i="2" r="J457"/>
  <c i="3" r="BK357"/>
  <c r="BK195"/>
  <c i="2" r="BK716"/>
  <c r="J639"/>
  <c r="J484"/>
  <c r="BK353"/>
  <c r="J264"/>
  <c r="J114"/>
  <c r="BK274"/>
  <c i="3" r="BK326"/>
  <c r="BK138"/>
  <c i="2" r="J140"/>
  <c i="3" r="BK257"/>
  <c i="2" r="J411"/>
  <c i="3" r="BK429"/>
  <c r="J309"/>
  <c i="2" r="BK246"/>
  <c i="3" r="BK319"/>
  <c i="2" r="BK448"/>
  <c r="J628"/>
  <c r="J257"/>
  <c i="3" r="BK457"/>
  <c r="J423"/>
  <c i="2" r="BK670"/>
  <c r="J599"/>
  <c i="3" r="BK369"/>
  <c r="J326"/>
  <c r="J184"/>
  <c i="2" r="J707"/>
  <c r="BK656"/>
  <c r="BK599"/>
  <c r="BK414"/>
  <c i="3" r="J432"/>
  <c i="2" r="BK171"/>
  <c i="3" r="BK313"/>
  <c r="J91"/>
  <c i="2" r="J524"/>
  <c r="BK286"/>
  <c r="J150"/>
  <c i="3" r="J149"/>
  <c i="2" r="BK282"/>
  <c i="3" r="BK380"/>
  <c r="J264"/>
  <c i="2" r="BK642"/>
  <c r="BK589"/>
  <c r="BK257"/>
  <c i="3" r="J402"/>
  <c r="J209"/>
  <c r="J116"/>
  <c r="J138"/>
  <c i="2" r="J602"/>
  <c i="3" r="BK513"/>
  <c r="J485"/>
  <c i="2" r="J718"/>
  <c r="BK473"/>
  <c i="3" r="BK91"/>
  <c r="J475"/>
  <c r="BK423"/>
  <c r="J481"/>
  <c r="J353"/>
  <c i="2" r="BK411"/>
  <c i="3" r="J517"/>
  <c r="J460"/>
  <c i="2" r="BK548"/>
  <c r="BK372"/>
  <c r="BK125"/>
  <c r="BK444"/>
  <c i="3" r="J302"/>
  <c r="BK101"/>
  <c i="2" r="J534"/>
  <c i="3" r="J447"/>
  <c i="2" r="J632"/>
  <c r="BK663"/>
  <c r="BK619"/>
  <c r="BK264"/>
  <c i="3" r="J252"/>
  <c i="2" r="J673"/>
  <c i="3" r="J369"/>
  <c r="BK219"/>
  <c i="2" r="J612"/>
  <c r="BK420"/>
  <c r="BK398"/>
  <c i="3" r="BK432"/>
  <c r="BK454"/>
  <c i="2" r="J702"/>
  <c r="J469"/>
  <c r="BK252"/>
  <c r="BK686"/>
  <c i="3" r="J488"/>
  <c i="2" r="J666"/>
  <c r="BK570"/>
  <c i="3" r="BK460"/>
  <c r="BK415"/>
  <c r="J143"/>
  <c i="2" r="BK192"/>
  <c i="3" r="BK475"/>
  <c i="2" r="J686"/>
  <c r="BK539"/>
  <c r="J278"/>
  <c r="J646"/>
  <c r="J488"/>
  <c r="J158"/>
  <c i="3" r="J141"/>
  <c i="2" r="J552"/>
  <c i="3" r="BK485"/>
  <c r="BK394"/>
  <c i="2" r="J299"/>
  <c i="3" r="J344"/>
  <c r="J257"/>
  <c r="J108"/>
  <c i="2" r="J692"/>
  <c r="BK593"/>
  <c r="J250"/>
  <c i="3" r="J420"/>
  <c i="2" r="BK625"/>
  <c i="3" r="BK252"/>
  <c i="2" r="BK646"/>
  <c r="BK299"/>
  <c i="3" r="J179"/>
  <c r="BK141"/>
  <c r="BK337"/>
  <c i="2" r="BK639"/>
  <c r="BK514"/>
  <c r="J417"/>
  <c i="3" r="BK376"/>
  <c r="J269"/>
  <c r="BK179"/>
  <c i="2" r="J242"/>
  <c i="3" r="J411"/>
  <c r="J131"/>
  <c i="2" r="BK692"/>
  <c i="3" r="J513"/>
  <c r="BK275"/>
  <c i="2" r="J649"/>
  <c r="J398"/>
  <c r="BK666"/>
  <c r="J514"/>
  <c r="J510"/>
  <c i="3" r="J468"/>
  <c r="J406"/>
  <c r="BK128"/>
  <c i="2" r="J186"/>
  <c i="3" r="BK491"/>
  <c r="BK398"/>
  <c i="2" r="J589"/>
  <c r="J282"/>
  <c r="J605"/>
  <c r="BK232"/>
  <c i="3" r="BK172"/>
  <c i="2" r="BK577"/>
  <c i="3" r="BK496"/>
  <c r="J390"/>
  <c i="2" r="BK295"/>
  <c r="BK469"/>
  <c r="J392"/>
  <c r="BK380"/>
  <c r="BK278"/>
  <c r="J473"/>
  <c r="BK152"/>
  <c i="3" r="BK426"/>
  <c i="2" r="J609"/>
  <c r="J168"/>
  <c i="3" r="J288"/>
  <c i="2" r="BK628"/>
  <c r="BK586"/>
  <c r="J372"/>
  <c i="3" r="BK437"/>
  <c r="J319"/>
  <c r="J97"/>
  <c i="2" r="BK91"/>
  <c i="3" r="BK309"/>
  <c r="BK124"/>
  <c r="BK504"/>
  <c r="J128"/>
  <c i="2" r="J501"/>
  <c r="BK114"/>
  <c r="J635"/>
  <c i="3" r="J454"/>
  <c i="2" r="BK616"/>
  <c r="BK566"/>
  <c r="BK242"/>
  <c i="3" r="BK447"/>
  <c r="BK214"/>
  <c i="2" r="J252"/>
  <c i="3" r="BK481"/>
  <c i="2" r="J694"/>
  <c r="J529"/>
  <c r="J414"/>
  <c i="3" r="J524"/>
  <c i="2" r="J580"/>
  <c i="3" r="J500"/>
  <c r="J437"/>
  <c r="J380"/>
  <c r="J297"/>
  <c r="BK168"/>
  <c i="2" r="J711"/>
  <c r="BK690"/>
  <c r="J583"/>
  <c r="BK228"/>
  <c i="3" r="BK297"/>
  <c i="2" r="BK602"/>
  <c r="BK529"/>
  <c r="J448"/>
  <c r="J246"/>
  <c r="BK140"/>
  <c i="3" r="J205"/>
  <c i="2" r="J622"/>
  <c r="J238"/>
  <c i="3" r="J124"/>
  <c i="2" r="J171"/>
  <c i="3" r="J333"/>
  <c r="BK280"/>
  <c i="2" r="J619"/>
  <c r="J561"/>
  <c r="BK484"/>
  <c r="BK406"/>
  <c r="J369"/>
  <c i="3" r="J508"/>
  <c r="J191"/>
  <c i="2" r="BK609"/>
  <c r="BK186"/>
  <c r="BK524"/>
  <c r="BK583"/>
  <c r="J295"/>
  <c r="J586"/>
  <c i="3" r="BK488"/>
  <c i="2" r="J548"/>
  <c r="J232"/>
  <c i="3" r="BK333"/>
  <c r="J214"/>
  <c i="2" r="BK718"/>
  <c r="J642"/>
  <c r="J539"/>
  <c r="J420"/>
  <c i="3" r="BK440"/>
  <c r="J155"/>
  <c i="2" r="BK180"/>
  <c i="3" r="BK365"/>
  <c i="2" r="BK649"/>
  <c r="BK520"/>
  <c i="3" r="J415"/>
  <c r="J195"/>
  <c i="2" r="BK238"/>
  <c i="3" r="J440"/>
  <c r="J313"/>
  <c i="2" r="J566"/>
  <c r="BK492"/>
  <c r="J380"/>
  <c l="1" r="P513"/>
  <c r="R715"/>
  <c i="3" r="T401"/>
  <c r="T90"/>
  <c r="P287"/>
  <c r="BK484"/>
  <c r="J484"/>
  <c r="J67"/>
  <c r="R301"/>
  <c r="R521"/>
  <c r="T343"/>
  <c r="BK401"/>
  <c r="J401"/>
  <c r="J66"/>
  <c r="P343"/>
  <c i="2" r="P90"/>
  <c r="P397"/>
  <c r="P456"/>
  <c r="P669"/>
  <c i="3" r="P401"/>
  <c i="2" r="T513"/>
  <c r="T715"/>
  <c i="3" r="T287"/>
  <c r="BK301"/>
  <c r="J301"/>
  <c r="J64"/>
  <c r="BK521"/>
  <c r="J521"/>
  <c r="J68"/>
  <c i="2" r="BK90"/>
  <c r="R397"/>
  <c r="T456"/>
  <c r="R669"/>
  <c i="3" r="BK90"/>
  <c r="J90"/>
  <c r="J61"/>
  <c r="T484"/>
  <c i="2" r="BK397"/>
  <c r="J397"/>
  <c r="J64"/>
  <c r="BK513"/>
  <c r="J513"/>
  <c r="J66"/>
  <c i="3" r="R484"/>
  <c r="R287"/>
  <c r="R401"/>
  <c i="2" r="R456"/>
  <c i="3" r="P484"/>
  <c i="2" r="BK456"/>
  <c r="J456"/>
  <c r="J65"/>
  <c r="T669"/>
  <c i="3" r="R90"/>
  <c r="BK343"/>
  <c r="J343"/>
  <c r="J65"/>
  <c r="T301"/>
  <c r="P521"/>
  <c i="2" r="T90"/>
  <c r="R513"/>
  <c r="P715"/>
  <c i="3" r="P90"/>
  <c r="P89"/>
  <c r="P88"/>
  <c i="1" r="AU56"/>
  <c i="3" r="BK287"/>
  <c r="J287"/>
  <c r="J62"/>
  <c r="R343"/>
  <c i="2" r="R90"/>
  <c r="R89"/>
  <c r="R88"/>
  <c r="T397"/>
  <c r="BK669"/>
  <c r="J669"/>
  <c r="J67"/>
  <c r="BK715"/>
  <c r="J715"/>
  <c r="J68"/>
  <c i="3" r="P301"/>
  <c r="T521"/>
  <c i="2" r="BE295"/>
  <c r="BE386"/>
  <c r="BE392"/>
  <c r="BE414"/>
  <c r="BE430"/>
  <c r="BE473"/>
  <c r="BE543"/>
  <c r="BE552"/>
  <c r="BE625"/>
  <c r="BK385"/>
  <c r="J385"/>
  <c r="J62"/>
  <c r="BK391"/>
  <c r="J391"/>
  <c r="J63"/>
  <c i="3" r="F55"/>
  <c r="J84"/>
  <c r="BE101"/>
  <c r="BE141"/>
  <c r="BE168"/>
  <c r="BE269"/>
  <c r="BE326"/>
  <c r="BE337"/>
  <c r="BE344"/>
  <c r="BE420"/>
  <c i="2" r="F55"/>
  <c r="J85"/>
  <c r="BE102"/>
  <c r="BE114"/>
  <c r="BE152"/>
  <c r="BE180"/>
  <c r="BE186"/>
  <c r="BE250"/>
  <c i="3" r="BE214"/>
  <c r="BE297"/>
  <c r="BE426"/>
  <c r="BE440"/>
  <c i="2" r="F54"/>
  <c r="BE252"/>
  <c r="BE380"/>
  <c r="BE427"/>
  <c r="BE529"/>
  <c r="BE534"/>
  <c r="BE573"/>
  <c r="BE646"/>
  <c i="3" r="J55"/>
  <c r="BE128"/>
  <c r="BE155"/>
  <c r="BE275"/>
  <c r="BE280"/>
  <c r="BE319"/>
  <c r="BE333"/>
  <c i="2" r="BE192"/>
  <c r="BE358"/>
  <c r="BE369"/>
  <c r="BE501"/>
  <c r="BE661"/>
  <c i="3" r="BE205"/>
  <c r="BE209"/>
  <c r="BE309"/>
  <c r="BE313"/>
  <c r="BE353"/>
  <c r="BE365"/>
  <c r="BE369"/>
  <c r="BE376"/>
  <c r="BE380"/>
  <c r="BE415"/>
  <c r="BE429"/>
  <c i="2" r="E78"/>
  <c r="BE125"/>
  <c r="BE168"/>
  <c r="BE171"/>
  <c r="BE282"/>
  <c r="BE411"/>
  <c r="BE448"/>
  <c r="BE514"/>
  <c r="BE577"/>
  <c r="BE605"/>
  <c r="BE612"/>
  <c r="BE616"/>
  <c r="BE639"/>
  <c r="BE642"/>
  <c i="3" r="F54"/>
  <c r="BE257"/>
  <c r="BE264"/>
  <c r="BE302"/>
  <c r="BE316"/>
  <c r="BE517"/>
  <c i="2" r="J54"/>
  <c r="BE299"/>
  <c r="BE437"/>
  <c r="BE484"/>
  <c r="BE510"/>
  <c r="BE548"/>
  <c r="BE599"/>
  <c r="BE609"/>
  <c r="BE622"/>
  <c i="3" r="BE131"/>
  <c r="BE138"/>
  <c r="BE252"/>
  <c r="BE406"/>
  <c i="2" r="BE91"/>
  <c r="BE158"/>
  <c r="BE232"/>
  <c r="BE376"/>
  <c r="BE420"/>
  <c r="BE520"/>
  <c r="BE561"/>
  <c r="BE596"/>
  <c r="BE628"/>
  <c r="BE670"/>
  <c r="BE686"/>
  <c r="BE692"/>
  <c r="BE698"/>
  <c r="BE702"/>
  <c r="BE707"/>
  <c r="BE716"/>
  <c r="BE718"/>
  <c i="3" r="BE124"/>
  <c r="BE288"/>
  <c r="BE394"/>
  <c i="2" r="J52"/>
  <c r="BE98"/>
  <c r="BE163"/>
  <c r="BE257"/>
  <c r="BE268"/>
  <c r="BE398"/>
  <c r="BE469"/>
  <c r="BE589"/>
  <c r="BE694"/>
  <c i="3" r="J52"/>
  <c r="BE149"/>
  <c r="BE454"/>
  <c r="BE460"/>
  <c r="BE481"/>
  <c r="BE491"/>
  <c r="BE522"/>
  <c i="2" r="BE457"/>
  <c r="BE539"/>
  <c r="BE570"/>
  <c r="BE580"/>
  <c r="BE583"/>
  <c r="BE593"/>
  <c r="BE632"/>
  <c r="BE656"/>
  <c i="3" r="E78"/>
  <c r="BE91"/>
  <c r="BE116"/>
  <c r="BE179"/>
  <c r="BE201"/>
  <c r="BE357"/>
  <c i="2" r="BE238"/>
  <c r="BE372"/>
  <c r="BE417"/>
  <c r="BE492"/>
  <c r="BE649"/>
  <c i="3" r="BE524"/>
  <c i="2" r="BE140"/>
  <c r="BE246"/>
  <c r="BE286"/>
  <c r="BE423"/>
  <c r="BE488"/>
  <c r="BE496"/>
  <c r="BE566"/>
  <c r="BE666"/>
  <c i="3" r="BE97"/>
  <c r="BE108"/>
  <c r="BE143"/>
  <c r="BE172"/>
  <c r="BE184"/>
  <c r="BE390"/>
  <c r="BE411"/>
  <c r="BE423"/>
  <c r="BE432"/>
  <c r="BE443"/>
  <c r="BE457"/>
  <c r="BE472"/>
  <c i="2" r="BE150"/>
  <c r="BE228"/>
  <c r="BE242"/>
  <c r="BE274"/>
  <c r="BE353"/>
  <c r="BE444"/>
  <c r="BE586"/>
  <c r="BE673"/>
  <c r="BE690"/>
  <c i="3" r="BE485"/>
  <c r="BE488"/>
  <c r="BK296"/>
  <c r="J296"/>
  <c r="J63"/>
  <c i="2" r="BE178"/>
  <c r="BE264"/>
  <c r="BE619"/>
  <c r="BE635"/>
  <c i="3" r="BE191"/>
  <c r="BE398"/>
  <c r="BE402"/>
  <c r="BE450"/>
  <c r="BE465"/>
  <c i="2" r="BE602"/>
  <c r="BE711"/>
  <c r="BE137"/>
  <c r="BE278"/>
  <c r="BE290"/>
  <c r="BE406"/>
  <c r="BE506"/>
  <c r="BE524"/>
  <c r="BE557"/>
  <c r="BE663"/>
  <c i="3" r="BE195"/>
  <c r="BE219"/>
  <c r="BE292"/>
  <c r="BE437"/>
  <c r="BE447"/>
  <c r="BE468"/>
  <c r="BE475"/>
  <c r="BE496"/>
  <c r="BE500"/>
  <c r="BE504"/>
  <c r="BE508"/>
  <c r="BE513"/>
  <c r="J34"/>
  <c i="1" r="AW56"/>
  <c i="3" r="F35"/>
  <c i="1" r="BB56"/>
  <c i="2" r="F34"/>
  <c i="1" r="BA55"/>
  <c i="3" r="F34"/>
  <c i="1" r="BA56"/>
  <c i="2" r="F36"/>
  <c i="1" r="BC55"/>
  <c i="2" r="J34"/>
  <c i="1" r="AW55"/>
  <c i="2" r="F35"/>
  <c i="1" r="BB55"/>
  <c i="2" r="F37"/>
  <c i="1" r="BD55"/>
  <c i="3" r="F36"/>
  <c i="1" r="BC56"/>
  <c i="3" r="F37"/>
  <c i="1" r="BD56"/>
  <c i="2" l="1" r="T89"/>
  <c r="T88"/>
  <c i="3" r="R89"/>
  <c r="R88"/>
  <c i="2" r="P89"/>
  <c r="P88"/>
  <c i="1" r="AU55"/>
  <c i="2" r="BK89"/>
  <c r="J89"/>
  <c r="J60"/>
  <c i="3" r="T89"/>
  <c r="T88"/>
  <c r="BK89"/>
  <c r="J89"/>
  <c r="J60"/>
  <c i="2" r="J90"/>
  <c r="J61"/>
  <c i="1" r="AU54"/>
  <c r="BA54"/>
  <c r="W30"/>
  <c r="BB54"/>
  <c r="AX54"/>
  <c i="2" r="F33"/>
  <c i="1" r="AZ55"/>
  <c i="2" r="J33"/>
  <c i="1" r="AV55"/>
  <c r="AT55"/>
  <c r="BC54"/>
  <c r="W32"/>
  <c r="BD54"/>
  <c r="W33"/>
  <c i="3" r="J33"/>
  <c i="1" r="AV56"/>
  <c r="AT56"/>
  <c i="3" r="F33"/>
  <c i="1" r="AZ56"/>
  <c i="2" l="1" r="BK88"/>
  <c r="J88"/>
  <c i="3" r="BK88"/>
  <c r="J88"/>
  <c r="J59"/>
  <c i="1" r="AZ54"/>
  <c r="AV54"/>
  <c r="AK29"/>
  <c r="W31"/>
  <c r="AY54"/>
  <c i="2" r="J30"/>
  <c i="1" r="AG55"/>
  <c r="AN55"/>
  <c r="AW54"/>
  <c r="AK30"/>
  <c i="2" l="1" r="J59"/>
  <c r="J39"/>
  <c i="1" r="W29"/>
  <c r="AT54"/>
  <c i="3" r="J30"/>
  <c i="1" r="AG56"/>
  <c r="AN56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<sst xmlns="http://schemas.openxmlformats.org/spreadsheetml/2006/main">
  <si>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</si>
  <si>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</si>
  <si>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</si>
  <si>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</si>
  <si>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</si>
  <si>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{03cdf60c-0f06-451e-acdc-0534effb1090}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</si>
  <si>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</si>
  <si>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</si>
  <si>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</si>
  <si>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</si>
  <si>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</si>
  <si>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</si>
  <si>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</si>
  <si>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</si>
  <si>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S3-25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</si>
  <si>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</si>
  <si>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</si>
  <si>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S3-25 - III-2033 Vochov dešťová kanalizace -průtah</t>
  </si>
  <si>
    <t>KSO:</t>
  </si>
  <si>
    <t/>
  </si>
  <si>
    <t>CC-CZ:</t>
  </si>
  <si>
    <t>Místo:</t>
  </si>
  <si>
    <t xml:space="preserve"> </t>
  </si>
  <si>
    <t>Datum:</t>
  </si>
  <si>
    <t>22. 1. 2026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</si>
  <si>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</si>
  <si>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</si>
  <si>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</si>
  <si>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</si>
  <si>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</si>
  <si>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</si>
  <si>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</si>
  <si>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</si>
  <si>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</si>
  <si>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</si>
  <si>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</si>
  <si>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</si>
  <si>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</si>
  <si>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</si>
  <si>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</si>
  <si>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</si>
  <si>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</si>
  <si>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</si>
  <si>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</si>
  <si>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</si>
  <si>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</si>
  <si>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</si>
  <si>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</si>
  <si>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</si>
  <si>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</si>
  <si>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</si>
  <si>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</si>
  <si>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</si>
  <si>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</si>
  <si>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</si>
  <si>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</si>
  <si>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</si>
  <si>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</si>
  <si>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</si>
  <si>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</si>
  <si>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</si>
  <si>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</si>
  <si>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</si>
  <si>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</si>
  <si>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</si>
  <si>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</si>
  <si>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</si>
  <si>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</si>
  <si>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</si>
  <si>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</si>
  <si>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</si>
  <si>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</si>
  <si>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</si>
  <si>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</si>
  <si>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1b</t>
  </si>
  <si>
    <t xml:space="preserve">D.1.3.1   SO 301 -Stoka D2 - km 0,00-0,28953</t>
  </si>
  <si>
    <t>STA</t>
  </si>
  <si>
    <t>1</t>
  </si>
  <si>
    <t>{e8bd0524-afb3-4b4f-b8f6-c6e7d4b65270}</t>
  </si>
  <si>
    <t>2</t>
  </si>
  <si>
    <t>1c</t>
  </si>
  <si>
    <t xml:space="preserve">D.1.3.1   SO 301 -Stoka D3 - km 0,00-0,05013</t>
  </si>
  <si>
    <t>{99544365-8cb9-4896-848a-5e6417dbd820}</t>
  </si>
  <si>
    <t>KRYCÍ LIST SOUPISU PRACÍ</t>
  </si>
  <si>
    <t>Objekt:</t>
  </si>
  <si>
    <t xml:space="preserve">1b - D.1.3.1   SO 301 -Stoka D2 - km 0,00-0,28953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</si>
  <si>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</si>
  <si>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</si>
  <si>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</si>
  <si>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</si>
  <si>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</si>
  <si>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</si>
  <si>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</si>
  <si>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</si>
  <si>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</si>
  <si>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</si>
  <si>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</si>
  <si>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</si>
  <si>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</si>
  <si>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</si>
  <si>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</si>
  <si>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</si>
  <si>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</si>
  <si>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</si>
  <si>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</si>
  <si>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</si>
  <si>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</si>
  <si>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</si>
  <si>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</si>
  <si>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</si>
  <si>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</si>
  <si>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</si>
  <si>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</si>
  <si>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</si>
  <si>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</si>
  <si>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</si>
  <si>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</si>
  <si>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</si>
  <si>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</si>
  <si>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m2</t>
  </si>
  <si>
    <t>CS ÚRS 2026 01</t>
  </si>
  <si>
    <t>4</t>
  </si>
  <si>
    <t>Online PSC</t>
  </si>
  <si>
    <t>https://podminky.urs.cz/item/CS_URS_2026_01/113106023</t>
  </si>
  <si>
    <t>VV</t>
  </si>
  <si>
    <t xml:space="preserve">1.3*2.1 "0.0-2.1m  D2"</t>
  </si>
  <si>
    <t>(1.9-1.3)*1.9 "rozs.D2-1"</t>
  </si>
  <si>
    <t>Součet</t>
  </si>
  <si>
    <t>3.9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</si>
  <si>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</si>
  <si>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</si>
  <si>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https://podminky.urs.cz/item/CS_URS_2026_01/113107122</t>
  </si>
  <si>
    <t xml:space="preserve">3.9    "D2 bet.chod."</t>
  </si>
  <si>
    <t>3</t>
  </si>
  <si>
    <t>113107225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</si>
  <si>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</si>
  <si>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6</t>
  </si>
  <si>
    <t>https://podminky.urs.cz/item/CS_URS_2026_01/113107225</t>
  </si>
  <si>
    <t xml:space="preserve">1.3*29.68   "5.46-35.15 DN500"</t>
  </si>
  <si>
    <t xml:space="preserve">1.2*254.38   "(324.43-(35.15+34.9)  DN400"</t>
  </si>
  <si>
    <t>(1.9-1.3)*1.9*2+(1.9-1.2)*1.9*7</t>
  </si>
  <si>
    <t xml:space="preserve">Mezisoučet  D2</t>
  </si>
  <si>
    <t xml:space="preserve">1.1*2.94 "0.0-2.94  DN300"</t>
  </si>
  <si>
    <t xml:space="preserve">1.2*1.34 "0.0-1.34  DN400"</t>
  </si>
  <si>
    <t>Mezisoučet D2-1/2</t>
  </si>
  <si>
    <t>360.27</t>
  </si>
  <si>
    <t>113107524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</si>
  <si>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300 do 400 mm</t>
  </si>
  <si>
    <t>8</t>
  </si>
  <si>
    <t>https://podminky.urs.cz/item/CS_URS_2026_01/113107524</t>
  </si>
  <si>
    <t xml:space="preserve">1.1*(3.43+1.5) "2.94-6.36  MK D2-1"</t>
  </si>
  <si>
    <t>(1.9-1.1)*2.75 "rozs.achet SD2-12"</t>
  </si>
  <si>
    <t xml:space="preserve">1.2*1.99 "1.34-3.33  MK D2-2"</t>
  </si>
  <si>
    <t>Mezisoučet D2-1+2</t>
  </si>
  <si>
    <t>2.0*2.0 *2"SD2-14+15 samoostatna MK"</t>
  </si>
  <si>
    <t>Mezisoučet</t>
  </si>
  <si>
    <t>18.01</t>
  </si>
  <si>
    <t>5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</si>
  <si>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</si>
  <si>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</si>
  <si>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10</t>
  </si>
  <si>
    <t>https://podminky.urs.cz/item/CS_URS_2026_01/113107542</t>
  </si>
  <si>
    <t xml:space="preserve">1.1*(3.43+1.5) "2.94-6.36  MK D2-1 "</t>
  </si>
  <si>
    <t xml:space="preserve">1.2*1.99    "1.34-3.33  MK D2-2 "</t>
  </si>
  <si>
    <t xml:space="preserve">0.2*2*(4.83+1.99) "MK  rozšíření"</t>
  </si>
  <si>
    <t>20.74</t>
  </si>
  <si>
    <t>1150014R</t>
  </si>
  <si>
    <t>Převedení vody potrubím průměru do DN 500 vč mont.+ demont. potr.+čerpání vody po dobu výstavby+pohotov.souprava + zemní práce</t>
  </si>
  <si>
    <t>soubor</t>
  </si>
  <si>
    <t xml:space="preserve">1  </t>
  </si>
  <si>
    <t>7</t>
  </si>
  <si>
    <t>121112003</t>
  </si>
  <si>
    <t>Sejmutí ornice ručně při souvislé ploše, tl. vrstvy do 200 mm</t>
  </si>
  <si>
    <t>14</t>
  </si>
  <si>
    <t>https://podminky.urs.cz/item/CS_URS_2026_01/121112003</t>
  </si>
  <si>
    <t xml:space="preserve">  1.3*3.36 "2.1-5.46 "</t>
  </si>
  <si>
    <t>Mezisoučet D2</t>
  </si>
  <si>
    <t>1.2*(0.68+1.5) "5.31-5.81"</t>
  </si>
  <si>
    <t>(1.9-1.2)*2.2 "rozs.SD2-13"</t>
  </si>
  <si>
    <t>Mezisoučet D2-2</t>
  </si>
  <si>
    <t>8.52</t>
  </si>
  <si>
    <t>131251201</t>
  </si>
  <si>
    <t>Hloubení zapažených jam a zářezů strojně s urovnáním dna do předepsaného profilu a spádu v hornině třídy těžitelnosti I skupiny 3 do 20 m3</t>
  </si>
  <si>
    <t>m3</t>
  </si>
  <si>
    <t>16</t>
  </si>
  <si>
    <t>https://podminky.urs.cz/item/CS_URS_2026_01/131251201</t>
  </si>
  <si>
    <t>9</t>
  </si>
  <si>
    <t>131351201</t>
  </si>
  <si>
    <t>Hloubení zapažených jam a zářezů strojně s urovnáním dna do předepsaného profilu a spádu v hornině třídy těžitelnosti II skupiny 4 do 20 m3</t>
  </si>
  <si>
    <t>18</t>
  </si>
  <si>
    <t>https://podminky.urs.cz/item/CS_URS_2026_01/131351201</t>
  </si>
  <si>
    <t>14.51*0.4</t>
  </si>
  <si>
    <t>5.8</t>
  </si>
  <si>
    <t>13235422R</t>
  </si>
  <si>
    <t>Hloubení zapažených rýh š do 2000 mm v hornině třídy těžitelnosti I +II skupiny 3+4 vč.zapažení+svislý přesun+zpětný zásyp vhodnou zeminou +dopln.po vybourání potrubí+sanace 30cm -štěrk MK +odstranění komunikace +zpětný povrch</t>
  </si>
  <si>
    <t>m</t>
  </si>
  <si>
    <t>20</t>
  </si>
  <si>
    <t>6.5 "DN400"</t>
  </si>
  <si>
    <t xml:space="preserve">" výkop+pažení+svislé přemístění+ zpětný zásyp vhoddnou zemibnou +dopl.po vybourání potrubí+sanace 30cm -stěrk" </t>
  </si>
  <si>
    <t>" odstranění stáv.komunikace+zpětné vrácení povrchu !"</t>
  </si>
  <si>
    <t>11</t>
  </si>
  <si>
    <t>13235421R</t>
  </si>
  <si>
    <t>Hloubení zapažených rýh š do 2000 mm v hornině třídy těžitelnosti I + II skupiny 3+4 vč.zapažení+svislý přesun+zpětný zásyp štěrkem +dopln. po vybourání potrubí SUS +odstranění komunikace +zpětný povrch</t>
  </si>
  <si>
    <t>22</t>
  </si>
  <si>
    <t xml:space="preserve">125.5+289.53 " DN400+500  50S"</t>
  </si>
  <si>
    <t xml:space="preserve">" výkop+pažení+svislé přemístění+ zpětný zásyp stěrkem+dopl.po vybourání potrubí" </t>
  </si>
  <si>
    <t>1390011R</t>
  </si>
  <si>
    <t>Příplatek za ztížení vykopávky v blízkosti podzemního vedení vč zajištění inžen.sítí"</t>
  </si>
  <si>
    <t>24</t>
  </si>
  <si>
    <t>1.5*29</t>
  </si>
  <si>
    <t>13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</si>
  <si>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</si>
  <si>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</si>
  <si>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26</t>
  </si>
  <si>
    <t>https://podminky.urs.cz/item/CS_URS_2026_01/139951121</t>
  </si>
  <si>
    <t>0.2042*(125.6+6.5)+0.3116*289.53 "dn400+500"</t>
  </si>
  <si>
    <t>1.8*2+0.7*14 "sachty+UV"</t>
  </si>
  <si>
    <t>130.6</t>
  </si>
  <si>
    <t>132254205</t>
  </si>
  <si>
    <t>Hloubení zapažených rýh šířky přes 800 do 2 000 mm strojně s urovnáním dna do předepsaného profilu a spádu v hornině třídy těžitelnosti I skupiny 3 přes 500 do 1 000 m3</t>
  </si>
  <si>
    <t>28</t>
  </si>
  <si>
    <t>https://podminky.urs.cz/item/CS_URS_2026_01/132254205</t>
  </si>
  <si>
    <t>15</t>
  </si>
  <si>
    <t>132354205</t>
  </si>
  <si>
    <t>Hloubení zapažených rýh šířky přes 800 do 2 000 mm strojně s urovnáním dna do předepsaného profilu a spádu v hornině třídy těžitelnosti II skupiny 4 přes 500 do 1 000 m3</t>
  </si>
  <si>
    <t>30</t>
  </si>
  <si>
    <t>https://podminky.urs.cz/item/CS_URS_2026_01/132354205</t>
  </si>
  <si>
    <t>905.73*0.35</t>
  </si>
  <si>
    <t>317.01</t>
  </si>
  <si>
    <t>132454205</t>
  </si>
  <si>
    <t>Hloubení zapažených rýh šířky přes 800 do 2 000 mm strojně s urovnáním dna do předepsaného profilu a spádu v hornině třídy těžitelnosti II skupiny 5 přes 500 do 1 000 m3</t>
  </si>
  <si>
    <t>32</t>
  </si>
  <si>
    <t>https://podminky.urs.cz/item/CS_URS_2026_01/132454205</t>
  </si>
  <si>
    <t>905.73*0.05</t>
  </si>
  <si>
    <t>45.29</t>
  </si>
  <si>
    <t>17</t>
  </si>
  <si>
    <t>151101102</t>
  </si>
  <si>
    <t>Zřízení pažení a rozepření stěn rýh pro podzemní vedení příložné pro jakoukoliv mezerovitost, hloubky přes 2 do 4 m</t>
  </si>
  <si>
    <t>34</t>
  </si>
  <si>
    <t>https://podminky.urs.cz/item/CS_URS_2026_01/151101102</t>
  </si>
  <si>
    <t>(2.95+2.64)*0.5*21.06*2 "D2"</t>
  </si>
  <si>
    <t>(2.64+2.62)*0.5*14.09*2 "35.15 DN500"</t>
  </si>
  <si>
    <t>(2.62+2.58)*0.5*3.33*2 "DN400"</t>
  </si>
  <si>
    <t>(2.58+2.7)*0.5*33.89*2 "72.37"</t>
  </si>
  <si>
    <t>(2.7+3.05)*0.5*57.01*2</t>
  </si>
  <si>
    <t>3.05*9.15*2</t>
  </si>
  <si>
    <t xml:space="preserve">3.04*16.13*2  "154.66"</t>
  </si>
  <si>
    <t>(3.04+3.14)*0.5*23.86*2</t>
  </si>
  <si>
    <t>(3.14+3.01)*0.5*12.23*2</t>
  </si>
  <si>
    <t>(3.01+3.24)*0.5*10.35*2 "201.12"</t>
  </si>
  <si>
    <t>(3.24+3.1)*0.5*25.84*2</t>
  </si>
  <si>
    <t>(3.1+3.02)*0.5*10.81*2</t>
  </si>
  <si>
    <t>(3.02+2.72)*0.5*32.64*2 "270.41"</t>
  </si>
  <si>
    <t>(2.72+2.63)*0.5*7.03 *2" 277.44"</t>
  </si>
  <si>
    <t xml:space="preserve">(2.63+2.5)*0.5*12.09*2 "289.53   -(324.43-34.9)"</t>
  </si>
  <si>
    <t>1.9*4*0.15*9</t>
  </si>
  <si>
    <t xml:space="preserve">(1.9-1.3)*2*(2.92+2.69+2.62) "D2  DS1-3"</t>
  </si>
  <si>
    <t>(1.9-1.2)*2*(2.68+2.88+3.04+3.1+3.15+2.81) "DSS-4-9"</t>
  </si>
  <si>
    <t>(2.62+2.31)*0.5*2.94*2 "D2-1"</t>
  </si>
  <si>
    <t>(2.31+2.43)*0.5*(3.42+1.5)*2 "6.36"</t>
  </si>
  <si>
    <t>1.9*4*0.15</t>
  </si>
  <si>
    <t>(1.9-1.1)*2*2.43 "rozs.achet SD2-12"</t>
  </si>
  <si>
    <t>Mezisoučet D2-1</t>
  </si>
  <si>
    <t>(2.81+2.55)*0.5*1.34*2 "D2-2"</t>
  </si>
  <si>
    <t>(2.55+2.47)*0.5*1.99*2</t>
  </si>
  <si>
    <t>(2.47+2.53)*0.5*0.17*2</t>
  </si>
  <si>
    <t>(2.53+2.47)*0.5*(2.31+1.5)*2 "5.81"</t>
  </si>
  <si>
    <t>(1.9-1.1)*2*2.48 "rozs.achet SD2-13"</t>
  </si>
  <si>
    <t>1804</t>
  </si>
  <si>
    <t>151101112</t>
  </si>
  <si>
    <t>Odstranění pažení a rozepření stěn rýh pro podzemní vedení s uložením materiálu na vzdálenost do 3 m od kraje výkopu příložné, hloubky přes 2 do 4 m</t>
  </si>
  <si>
    <t>36</t>
  </si>
  <si>
    <t>https://podminky.urs.cz/item/CS_URS_2026_01/151101112</t>
  </si>
  <si>
    <t>19</t>
  </si>
  <si>
    <t>151101201</t>
  </si>
  <si>
    <t>Zřízení pažení stěn výkopu bez rozepření nebo vzepření příložné, hloubky do 4 m</t>
  </si>
  <si>
    <t>38</t>
  </si>
  <si>
    <t>https://podminky.urs.cz/item/CS_URS_2026_01/151101201</t>
  </si>
  <si>
    <t>2.0*4*(1.50+0.25) "SD2-14"</t>
  </si>
  <si>
    <t>2.0*4*(1.83+0.25) "SD32-15"</t>
  </si>
  <si>
    <t>Mezisoučet konc.sachty</t>
  </si>
  <si>
    <t>151101211</t>
  </si>
  <si>
    <t>Odstranění pažení stěn výkopu bez rozepření nebo vzepření s uložením pažin na vzdálenost do 3 m od okraje výkopu příložné, hloubky do 4 m</t>
  </si>
  <si>
    <t>40</t>
  </si>
  <si>
    <t>https://podminky.urs.cz/item/CS_URS_2026_01/151101211</t>
  </si>
  <si>
    <t>30.64</t>
  </si>
  <si>
    <t>151101301</t>
  </si>
  <si>
    <t>Zřízení rozepření zapažených stěn výkopů s potřebným přepažováním při pažení příložném, hloubky do 4 m</t>
  </si>
  <si>
    <t>42</t>
  </si>
  <si>
    <t>https://podminky.urs.cz/item/CS_URS_2026_01/151101301</t>
  </si>
  <si>
    <t>14.51</t>
  </si>
  <si>
    <t>151101311</t>
  </si>
  <si>
    <t>Odstranění rozepření stěn výkopů s uložením materiálu na vzdálenost do 3 m od okraje výkopu pažení příložného, hloubky do 4 m</t>
  </si>
  <si>
    <t>44</t>
  </si>
  <si>
    <t>https://podminky.urs.cz/item/CS_URS_2026_01/151101311</t>
  </si>
  <si>
    <t>23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</si>
  <si>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</si>
  <si>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</si>
  <si>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46</t>
  </si>
  <si>
    <t>https://podminky.urs.cz/item/CS_URS_2026_01/162211311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</si>
  <si>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</si>
  <si>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</si>
  <si>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48</t>
  </si>
  <si>
    <t>https://podminky.urs.cz/item/CS_URS_2026_01/162351104</t>
  </si>
  <si>
    <t>32.83*2</t>
  </si>
  <si>
    <t>Mezisoučet D2+D2-1/2 zemina</t>
  </si>
  <si>
    <t>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</si>
  <si>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</si>
  <si>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</si>
  <si>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50</t>
  </si>
  <si>
    <t>https://podminky.urs.cz/item/CS_URS_2026_01/162751117</t>
  </si>
  <si>
    <t>905.73*0.6</t>
  </si>
  <si>
    <t>-32.83 "zasyp zeminou"</t>
  </si>
  <si>
    <t>510.61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</si>
  <si>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</si>
  <si>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</si>
  <si>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52</t>
  </si>
  <si>
    <t>https://podminky.urs.cz/item/CS_URS_2026_01/162751119</t>
  </si>
  <si>
    <t>510.61*14</t>
  </si>
  <si>
    <t>27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</si>
  <si>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</si>
  <si>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</si>
  <si>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54</t>
  </si>
  <si>
    <t>https://podminky.urs.cz/item/CS_URS_2026_01/162751137</t>
  </si>
  <si>
    <t>905.73*(0.35+0.05)</t>
  </si>
  <si>
    <t>362.29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</si>
  <si>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</si>
  <si>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</si>
  <si>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56</t>
  </si>
  <si>
    <t>https://podminky.urs.cz/item/CS_URS_2026_01/162751139</t>
  </si>
  <si>
    <t>362.29*14</t>
  </si>
  <si>
    <t>29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</si>
  <si>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</si>
  <si>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</si>
  <si>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58</t>
  </si>
  <si>
    <t>https://podminky.urs.cz/item/CS_URS_2026_01/162751157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</si>
  <si>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</si>
  <si>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</si>
  <si>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60</t>
  </si>
  <si>
    <t>https://podminky.urs.cz/item/CS_URS_2026_01/162751159</t>
  </si>
  <si>
    <t>130.6*14</t>
  </si>
  <si>
    <t>31</t>
  </si>
  <si>
    <t>167111101</t>
  </si>
  <si>
    <t>Nakládání, skládání a překládání neulehlého výkopku nebo sypaniny ručně nakládání, z hornin třídy těžitelnosti I, skupiny 1 až 3</t>
  </si>
  <si>
    <t>62</t>
  </si>
  <si>
    <t>https://podminky.urs.cz/item/CS_URS_2026_01/167111101</t>
  </si>
  <si>
    <t>0.85 "ornice"</t>
  </si>
  <si>
    <t>167151101</t>
  </si>
  <si>
    <t>Nakládání, skládání a překládání neulehlého výkopku nebo sypaniny strojně nakládání, množství do 100 m3, z horniny třídy těžitelnosti I, skupiny 1 až 3</t>
  </si>
  <si>
    <t>64</t>
  </si>
  <si>
    <t>https://podminky.urs.cz/item/CS_URS_2026_01/167151101</t>
  </si>
  <si>
    <t>32.83</t>
  </si>
  <si>
    <t>33</t>
  </si>
  <si>
    <t>171201231</t>
  </si>
  <si>
    <t>Poplatek za předání zeminy a kamení recyklačnímu zařízení zatříděné do Katalogu odpadů pod kódem 17 05 04</t>
  </si>
  <si>
    <t>t</t>
  </si>
  <si>
    <t>66</t>
  </si>
  <si>
    <t>https://podminky.urs.cz/item/CS_URS_2026_01/171201231</t>
  </si>
  <si>
    <t>(510.61+362.29)*1.8</t>
  </si>
  <si>
    <t>174151101</t>
  </si>
  <si>
    <t>Zásyp sypaninou z jakékoliv horniny strojně s uložením výkopku ve vrstvách se zhutněním jam, šachet, rýh nebo kolem objektů v těchto vykopávkách</t>
  </si>
  <si>
    <t>68</t>
  </si>
  <si>
    <t>https://podminky.urs.cz/item/CS_URS_2026_01/174151101</t>
  </si>
  <si>
    <t>2.0*2.0*(1.50+0.25) "SD2-14"</t>
  </si>
  <si>
    <t>2.0*2.0*(1.83+0.25) "SD32-15"</t>
  </si>
  <si>
    <t xml:space="preserve">-2.0*2.0*(0.1+0.15)*2  "podsyp+podkl desky"</t>
  </si>
  <si>
    <t>-3.14*0.65*0.65*0.95*2 "100/80 D14+15"</t>
  </si>
  <si>
    <t>-3.14*0.62*0.62*0.25*2</t>
  </si>
  <si>
    <t>-3.14*0.62*0.62*0.2 "100/20-zakr."</t>
  </si>
  <si>
    <t>-(3.14*0.62*0.62+3.14*0.42*0.42)*0.5*0.6</t>
  </si>
  <si>
    <t>-2.0*2.0*0.47*2 "komun."</t>
  </si>
  <si>
    <t>-0.3*2.0*2.0 *2"SD2-sanace"</t>
  </si>
  <si>
    <t xml:space="preserve">Mezisoučet  sterk D14+15</t>
  </si>
  <si>
    <t xml:space="preserve">858.54-24.7 "cast zasyp sterken  (5.46-324.43)-34.9  D2"</t>
  </si>
  <si>
    <t xml:space="preserve">"  vykop- odpoc.0.0-5.46m -zasyp zeminou -24.7m3"</t>
  </si>
  <si>
    <t>1.1*(2.62+2.31)*0.5*2.94 "D2-1 DN300"</t>
  </si>
  <si>
    <t>1.2*(2.81+2.55)*0.5*1.34 "D2-2 DN400"</t>
  </si>
  <si>
    <t xml:space="preserve">Mezisoučet  výkop SUS</t>
  </si>
  <si>
    <t>-4.84*(0.12+0.42) "SUS asf.kom -D2-1+2"</t>
  </si>
  <si>
    <t xml:space="preserve">-(0.130+0.195)*29.69  " DN500 SUS loze+podsyp  35.15-5.46" </t>
  </si>
  <si>
    <t xml:space="preserve">-(0.196+0.844)*(29.69-1.3*2)  " DN500 SUS -obsyp" </t>
  </si>
  <si>
    <t xml:space="preserve">-(0.12+0.180)*(254.38+1.34) "D2-1 DN400 SUS  loze+podsyp+d2"</t>
  </si>
  <si>
    <t xml:space="preserve">-(0.126+0.714)*(254.38-1.3*7+1.34) "D2-1 DN400 SUS  obsyp"</t>
  </si>
  <si>
    <t>-(0.11+0.165)*2.94 "DN300 loze+podsyp"</t>
  </si>
  <si>
    <t xml:space="preserve">-(0.079+0.598)*2.94 "DN300  obsyp"</t>
  </si>
  <si>
    <t>"(324.43-35.15)-34.9=254.28"</t>
  </si>
  <si>
    <t xml:space="preserve">-3.14*0.65*0.65*0.95*6 "100/80  -SUS"</t>
  </si>
  <si>
    <t xml:space="preserve">-3.14*0.72*0.72*1.15*(3-1)"100/100   část chod-ŠD1."</t>
  </si>
  <si>
    <t xml:space="preserve">-3.14*0.62*0.62*(0.25*(5-1)+0.5*(5-1)+1.0*4)  " část chod."</t>
  </si>
  <si>
    <t xml:space="preserve">-(3.14*0.62*0.62+3.14*0.42*0.42)*0.5*0.6*(9-1)  " v chod."</t>
  </si>
  <si>
    <t>-3.14*0.8*0.8*0.1*(9-1) "podkl.deska"</t>
  </si>
  <si>
    <t xml:space="preserve">Mezisoučet  sterk  D2</t>
  </si>
  <si>
    <t xml:space="preserve">24.7 " vykop. 0.0-5.46m  vc.sachet  D2-1 "</t>
  </si>
  <si>
    <t>(26.69-7.972)+(28.74-4.309) "D2-1+D2-2"</t>
  </si>
  <si>
    <t xml:space="preserve">-(4.705+0.85+0.97 )  "odpoc. MK+zelen+chod."</t>
  </si>
  <si>
    <t xml:space="preserve">-(0.130+0.195)*5.46  " DN500 - loze+podsyp    0.0-5.46m " </t>
  </si>
  <si>
    <t xml:space="preserve">-(0.196+0.844)*(5.46-1.3)  " DN500  -obsyp" </t>
  </si>
  <si>
    <t xml:space="preserve">-(0.12+0.180)*((5.81+1.5)-1.34) "D2-1 DN400   loze+podsyp "</t>
  </si>
  <si>
    <t xml:space="preserve">-(0.126+0.714)*((5.81+1.5)-(1.34+1.3)) "D3-1 DN400  obsyp"</t>
  </si>
  <si>
    <t>-(0.11+0.165)*((6.36+1.5)-2.94) "DN300 loze+podsyp"</t>
  </si>
  <si>
    <t xml:space="preserve">-(0.079+0.598)*(6.36+1.5-(2.94+1.3)) "DN300  obsyp"</t>
  </si>
  <si>
    <t xml:space="preserve">- (18.01*0.3-2.4)   "MK sanace"</t>
  </si>
  <si>
    <t>-3.14*0.65*0.65*0.65*1 "100/50 D12"</t>
  </si>
  <si>
    <t>-3.14*0.65*0.65*0.95*1.0 "100/80 D13"</t>
  </si>
  <si>
    <t xml:space="preserve">-3.14*0.72*0.72*1.15*1"100/100  ŠD1"</t>
  </si>
  <si>
    <t>-3.14*0.62*0.62*(0.25*3+0.5+1.0*2) "D1+12+13"</t>
  </si>
  <si>
    <t>-(3.14*0.62*0.62+3.14*0.42*0.42)*0.5*0.6 "D1"</t>
  </si>
  <si>
    <t>-3.14*0.62*0.62*0.2*2 "zakryt..deska D12+13"</t>
  </si>
  <si>
    <t>-3.14*0.8*0.8*0.1 "podkl.deska"</t>
  </si>
  <si>
    <t>-(1.6*1.6+1.15*1.0)*0.1*2 "SD12+13"</t>
  </si>
  <si>
    <t xml:space="preserve">Mezisoučet zemina  chod. +MK+zelen</t>
  </si>
  <si>
    <t>496.69+32.83</t>
  </si>
  <si>
    <t>35</t>
  </si>
  <si>
    <t>M</t>
  </si>
  <si>
    <t>5834417R</t>
  </si>
  <si>
    <t>štěrkodrť frakce 0/32 včetně přesunu na stavbě</t>
  </si>
  <si>
    <t>70</t>
  </si>
  <si>
    <t>496.69*1.89*1.01</t>
  </si>
  <si>
    <t>948.13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</si>
  <si>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</si>
  <si>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</si>
  <si>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72</t>
  </si>
  <si>
    <t>https://podminky.urs.cz/item/CS_URS_2026_01/175151101</t>
  </si>
  <si>
    <t xml:space="preserve">0.844*(35.15-1.3*3)  " DN500" </t>
  </si>
  <si>
    <t xml:space="preserve">0.714*(254.38-1.3*6)  "DN400 -324.43-(35.15+34.9)"</t>
  </si>
  <si>
    <t>0.598*(6.36+1.5-1.3) "D2-1 DN300"</t>
  </si>
  <si>
    <t xml:space="preserve">0.714*(5.81+1.5-1.3) "D2-2  DN400"</t>
  </si>
  <si>
    <t>210.65</t>
  </si>
  <si>
    <t>37</t>
  </si>
  <si>
    <t>5834387R</t>
  </si>
  <si>
    <t>štěrkodrť frakce 8/16 vč.přesunu na stavbě</t>
  </si>
  <si>
    <t>74</t>
  </si>
  <si>
    <t>210.65*1.89*1.01</t>
  </si>
  <si>
    <t>181311103</t>
  </si>
  <si>
    <t>Rozprostření a urovnání ornice v rovině nebo ve svahu sklonu do 1:5 ručně při souvislé ploše, tl. vrstvy do 200 mm</t>
  </si>
  <si>
    <t>76</t>
  </si>
  <si>
    <t>https://podminky.urs.cz/item/CS_URS_2026_01/181311103</t>
  </si>
  <si>
    <t>39</t>
  </si>
  <si>
    <t>181411131</t>
  </si>
  <si>
    <t>Založení trávníku na půdě předem připravené plochy do 1000 m2 výsevem včetně utažení parkového v rovině nebo na svahu do 1:5</t>
  </si>
  <si>
    <t>78</t>
  </si>
  <si>
    <t>https://podminky.urs.cz/item/CS_URS_2026_01/181411131</t>
  </si>
  <si>
    <t>00572410</t>
  </si>
  <si>
    <t>osivo směs travní parková</t>
  </si>
  <si>
    <t>kg</t>
  </si>
  <si>
    <t>80</t>
  </si>
  <si>
    <t>8.52*0.025*1.03</t>
  </si>
  <si>
    <t>0.22</t>
  </si>
  <si>
    <t>Zakládání</t>
  </si>
  <si>
    <t>41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</si>
  <si>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</si>
  <si>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</si>
  <si>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82</t>
  </si>
  <si>
    <t>https://podminky.urs.cz/item/CS_URS_2026_01/212751103</t>
  </si>
  <si>
    <t>324.43-34.9 "D2"</t>
  </si>
  <si>
    <t>6.36+5.81 "D2-1/2"</t>
  </si>
  <si>
    <t>Svislé a kompletní konstrukce</t>
  </si>
  <si>
    <t>359901211</t>
  </si>
  <si>
    <t>Monitoring stok (kamerový systém) jakékoli výšky nová kanalizace</t>
  </si>
  <si>
    <t>84</t>
  </si>
  <si>
    <t>https://podminky.urs.cz/item/CS_URS_2026_01/359901211</t>
  </si>
  <si>
    <t>324.43-34.9</t>
  </si>
  <si>
    <t>Vodorovné konstrukce</t>
  </si>
  <si>
    <t>43</t>
  </si>
  <si>
    <t>451573111</t>
  </si>
  <si>
    <t>Lože pod potrubí, stoky a drobné objekty v otevřeném výkopu z písku a štěrkopísku do 63 mm</t>
  </si>
  <si>
    <t>86</t>
  </si>
  <si>
    <t>https://podminky.urs.cz/item/CS_URS_2026_01/451573111</t>
  </si>
  <si>
    <t xml:space="preserve">0.195*35.15 " DN500" </t>
  </si>
  <si>
    <t xml:space="preserve">0.18*(324.43-(35.15+34.9))  " DN400-254.38m" </t>
  </si>
  <si>
    <t>0.165*6.36+0.180*5.81 "D2-1/2"</t>
  </si>
  <si>
    <t>54.74</t>
  </si>
  <si>
    <t>452112111</t>
  </si>
  <si>
    <t>Osazení betonových dílců prstenců nebo rámů pod poklopy a mříže na sucho, výšky do 100 mm</t>
  </si>
  <si>
    <t>kus</t>
  </si>
  <si>
    <t>88</t>
  </si>
  <si>
    <t>https://podminky.urs.cz/item/CS_URS_2026_01/452112111</t>
  </si>
  <si>
    <t>1+5+7+7</t>
  </si>
  <si>
    <t>-3 " Š10+Š11"</t>
  </si>
  <si>
    <t>45</t>
  </si>
  <si>
    <t>59224184</t>
  </si>
  <si>
    <t>prstenec šachtový vyrovnávací betonový 625x120x40mm</t>
  </si>
  <si>
    <t>90</t>
  </si>
  <si>
    <t>1.01</t>
  </si>
  <si>
    <t>59224185</t>
  </si>
  <si>
    <t>prstenec šachtový vyrovnávací betonový 625x120x60mm</t>
  </si>
  <si>
    <t>92</t>
  </si>
  <si>
    <t>5.05</t>
  </si>
  <si>
    <t>47</t>
  </si>
  <si>
    <t>59224176</t>
  </si>
  <si>
    <t>prstenec šachtový vyrovnávací betonový 625x120x80mm</t>
  </si>
  <si>
    <t>94</t>
  </si>
  <si>
    <t>7.07-3.03 " odp.Š10+Š11"</t>
  </si>
  <si>
    <t>59224187</t>
  </si>
  <si>
    <t>prstenec šachtový vyrovnávací betonový 625x120x100mm</t>
  </si>
  <si>
    <t>96</t>
  </si>
  <si>
    <t>7.07</t>
  </si>
  <si>
    <t>49</t>
  </si>
  <si>
    <t>452112121</t>
  </si>
  <si>
    <t>Osazení betonových dílců prstenců nebo rámů pod poklopy a mříže na sucho, výšky přes 100 do 200 mm</t>
  </si>
  <si>
    <t>98</t>
  </si>
  <si>
    <t>https://podminky.urs.cz/item/CS_URS_2026_01/452112121</t>
  </si>
  <si>
    <t>59224188</t>
  </si>
  <si>
    <t>prstenec šachtový vyrovnávací betonový 625x120x120mm</t>
  </si>
  <si>
    <t>100</t>
  </si>
  <si>
    <t>2.02</t>
  </si>
  <si>
    <t>51</t>
  </si>
  <si>
    <t>452311131</t>
  </si>
  <si>
    <t>Podkladní a zajišťovací konstrukce z betonu prostého v otevřeném výkopu bez zvýšených nároků na prostředí desky pod potrubí, stoky a drobné objekty z betonu tř. C 12/15</t>
  </si>
  <si>
    <t>102</t>
  </si>
  <si>
    <t>https://podminky.urs.cz/item/CS_URS_2026_01/452311131</t>
  </si>
  <si>
    <t>3.14*0.8*0.8*0.1*(9+2) "SD1-SD9+SD14+15"</t>
  </si>
  <si>
    <t>(1.6*1.6+1.15*1.0)*0.1*2 "SD12+13"</t>
  </si>
  <si>
    <t>2.95</t>
  </si>
  <si>
    <t>452351111</t>
  </si>
  <si>
    <t>Bednění podkladních a zajišťovacích konstrukcí v otevřeném výkopu desek nebo sedlových loží pod potrubí, stoky a drobné objekty zřízení</t>
  </si>
  <si>
    <t>104</t>
  </si>
  <si>
    <t>https://podminky.urs.cz/item/CS_URS_2026_01/452351111</t>
  </si>
  <si>
    <t>3.14*1.6*0.1*(9+2) "SD1-SD9+SD14+15"</t>
  </si>
  <si>
    <t>(1.6+2.75)*2*0.1*2 "SD12+13"</t>
  </si>
  <si>
    <t>7.3</t>
  </si>
  <si>
    <t>53</t>
  </si>
  <si>
    <t>452351112</t>
  </si>
  <si>
    <t>Bednění podkladních a zajišťovacích konstrukcí v otevřeném výkopu desek nebo sedlových loží pod potrubí, stoky a drobné objekty odstranění</t>
  </si>
  <si>
    <t>106</t>
  </si>
  <si>
    <t>https://podminky.urs.cz/item/CS_URS_2026_01/452351112</t>
  </si>
  <si>
    <t>46199111R</t>
  </si>
  <si>
    <t>Položení a dodávka ochran.geotextílie měrná hmotnost 500g/m2 +ztr.</t>
  </si>
  <si>
    <t>108</t>
  </si>
  <si>
    <t xml:space="preserve">1.3*35.15*1.03 " DN500" </t>
  </si>
  <si>
    <t xml:space="preserve">1.2*(324.43-(35.15+34.9))*1.03  " DN400" </t>
  </si>
  <si>
    <t>1.1*6.36*1.03 "D2-1"</t>
  </si>
  <si>
    <t>1.2*5.61*1.03 "D2-2"</t>
  </si>
  <si>
    <t>376</t>
  </si>
  <si>
    <t>Komunikace pozemní</t>
  </si>
  <si>
    <t>55</t>
  </si>
  <si>
    <t>564841113</t>
  </si>
  <si>
    <t>Podklad ze štěrkodrti ŠD s rozprostřením a zhutněním plochy přes 100 m2, po zhutnění tl. 140 mm</t>
  </si>
  <si>
    <t>110</t>
  </si>
  <si>
    <t>https://podminky.urs.cz/item/CS_URS_2026_01/564841113</t>
  </si>
  <si>
    <t xml:space="preserve">1.2*254.38   "(324.43-(35.15+34.9))  DN400"</t>
  </si>
  <si>
    <t>360.27*3</t>
  </si>
  <si>
    <t>564851011</t>
  </si>
  <si>
    <t>Podklad ze štěrkodrti ŠD s rozprostřením a zhutněním plochy jednotlivě do 100 m2, po zhutnění tl. 150 mm</t>
  </si>
  <si>
    <t>112</t>
  </si>
  <si>
    <t>https://podminky.urs.cz/item/CS_URS_2026_01/564851011</t>
  </si>
  <si>
    <t>3.9 "zamk.dl."</t>
  </si>
  <si>
    <t>57</t>
  </si>
  <si>
    <t>564871011</t>
  </si>
  <si>
    <t>Podklad ze štěrkodrti ŠD s rozprostřením a zhutněním plochy jednotlivě do 100 m2, po zhutnění tl. 250 mm</t>
  </si>
  <si>
    <t>114</t>
  </si>
  <si>
    <t>https://podminky.urs.cz/item/CS_URS_2026_01/564871011</t>
  </si>
  <si>
    <t>564871016</t>
  </si>
  <si>
    <t>Podklad ze štěrkodrti ŠD s rozprostřením a zhutněním plochy jednotlivě do 100 m2, po zhutnění tl. 300 mm</t>
  </si>
  <si>
    <t>116</t>
  </si>
  <si>
    <t>https://podminky.urs.cz/item/CS_URS_2026_01/564871016</t>
  </si>
  <si>
    <t>59</t>
  </si>
  <si>
    <t>565175113</t>
  </si>
  <si>
    <t>Asfaltový beton vrstva podkladní ACP 16 z nemodifikovaného asfaltu s rozprostřením a zhutněním ACP 16 S v pruhu šířky přes 1,5 do 3 m, po zhutnění tl. 120 mm</t>
  </si>
  <si>
    <t>118</t>
  </si>
  <si>
    <t>https://podminky.urs.cz/item/CS_URS_2026_01/565175113</t>
  </si>
  <si>
    <t>573111111</t>
  </si>
  <si>
    <t>Postřik infiltrační PI z asfaltu silničního s posypem kamenivem, v množství 0,60 kg/m2</t>
  </si>
  <si>
    <t>120</t>
  </si>
  <si>
    <t>https://podminky.urs.cz/item/CS_URS_2026_01/573111111</t>
  </si>
  <si>
    <t>61</t>
  </si>
  <si>
    <t>573231108</t>
  </si>
  <si>
    <t>Postřik spojovací PS bez posypu kamenivem ze silniční emulze, v množství 0,50 kg/m2</t>
  </si>
  <si>
    <t>122</t>
  </si>
  <si>
    <t>https://podminky.urs.cz/item/CS_URS_2026_01/573231108</t>
  </si>
  <si>
    <t>577134111</t>
  </si>
  <si>
    <t>Asfaltový beton vrstva obrusná ACO 11 z nemodifikovaného asfaltu s rozprostřením a se zhutněním ACO 11+ v pruhu šířky přes 1,5 do 3 m, po zhutnění tl. 40 mm</t>
  </si>
  <si>
    <t>124</t>
  </si>
  <si>
    <t>https://podminky.urs.cz/item/CS_URS_2026_01/577134111</t>
  </si>
  <si>
    <t>20.74 "MK"</t>
  </si>
  <si>
    <t>63</t>
  </si>
  <si>
    <t>577156111</t>
  </si>
  <si>
    <t>Asfaltový beton vrstva ložní ACL 22 z nemodifikovaného asfaltu s rozprostřením a zhutněním ACL 22 + v pruhu šířky do 3 m, po zhutnění tl. 60 mm</t>
  </si>
  <si>
    <t>126</t>
  </si>
  <si>
    <t>https://podminky.urs.cz/item/CS_URS_2026_01/577156111</t>
  </si>
  <si>
    <t>59621111R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</si>
  <si>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 včetně přemístění a nalpženmí</t>
  </si>
  <si>
    <t>128</t>
  </si>
  <si>
    <t>Trubní vedení</t>
  </si>
  <si>
    <t>65</t>
  </si>
  <si>
    <t>810391811</t>
  </si>
  <si>
    <t>Bourání stávajícího potrubí z betonu v otevřeném výkopu DN přes 200 do 400</t>
  </si>
  <si>
    <t>130</t>
  </si>
  <si>
    <t>https://podminky.urs.cz/item/CS_URS_2026_01/810391811</t>
  </si>
  <si>
    <t xml:space="preserve">6.4 "v nove trase  DN300- odbocne"</t>
  </si>
  <si>
    <t xml:space="preserve">5.8 "v nove trase  DN400 odbocne"</t>
  </si>
  <si>
    <t>1.0*2 "SD2-14/15"</t>
  </si>
  <si>
    <t>871373121</t>
  </si>
  <si>
    <t>Montáž kanalizačního potrubí z tvrdého PVC-U hladkého plnostěnného tuhost SN 8 DN 315</t>
  </si>
  <si>
    <t>132</t>
  </si>
  <si>
    <t>https://podminky.urs.cz/item/CS_URS_2026_01/871373121</t>
  </si>
  <si>
    <t>6.36-1.0 "D2-1"</t>
  </si>
  <si>
    <t>67</t>
  </si>
  <si>
    <t>28612018</t>
  </si>
  <si>
    <t>trubka kanalizační PVC plnostěnná třívrstvá DN 315x6000mm SN12</t>
  </si>
  <si>
    <t>134</t>
  </si>
  <si>
    <t>5.36*1.03</t>
  </si>
  <si>
    <t>5.5</t>
  </si>
  <si>
    <t>871393121</t>
  </si>
  <si>
    <t>Montáž kanalizačního potrubí z tvrdého PVC-U hladkého plnostěnného tuhost SN 8 DN 400</t>
  </si>
  <si>
    <t>136</t>
  </si>
  <si>
    <t>https://podminky.urs.cz/item/CS_URS_2026_01/871393121</t>
  </si>
  <si>
    <t xml:space="preserve">(324.43-(35.15+34.9))-1.0*7  " D2 -DN400-254.38m"  </t>
  </si>
  <si>
    <t>5.81-1.0 "D2-2"</t>
  </si>
  <si>
    <t>69</t>
  </si>
  <si>
    <t>28612021</t>
  </si>
  <si>
    <t>trubka kanalizační PVC plnostěnná třívrstvá DN 400x6000mm SN12</t>
  </si>
  <si>
    <t>138</t>
  </si>
  <si>
    <t>252.19*1.03 "D2"</t>
  </si>
  <si>
    <t>260</t>
  </si>
  <si>
    <t>871423121</t>
  </si>
  <si>
    <t>Montáž kanalizačního potrubí z tvrdého PVC-U hladkého plnostěnného tuhost SN 8 DN 500</t>
  </si>
  <si>
    <t>140</t>
  </si>
  <si>
    <t>https://podminky.urs.cz/item/CS_URS_2026_01/871423121</t>
  </si>
  <si>
    <t>35.15-1.0*3</t>
  </si>
  <si>
    <t>71</t>
  </si>
  <si>
    <t>28612022</t>
  </si>
  <si>
    <t>trubka kanalizační PVC plnostěnná třívrstvá DN 500x6000mm SN12</t>
  </si>
  <si>
    <t>142</t>
  </si>
  <si>
    <t>32.15*1.03</t>
  </si>
  <si>
    <t>33.12</t>
  </si>
  <si>
    <t>877315231</t>
  </si>
  <si>
    <t>Montáž tvarovek na kanalizačním potrubí z trub z plastu z tvrdého PVC nebo z polypropylenu v otevřeném výkopu víček DN 160</t>
  </si>
  <si>
    <t>CS ÚRS 2025 01</t>
  </si>
  <si>
    <t>144</t>
  </si>
  <si>
    <t>https://podminky.urs.cz/item/CS_URS_2025_01/877315231</t>
  </si>
  <si>
    <t>44+2+1</t>
  </si>
  <si>
    <t>73</t>
  </si>
  <si>
    <t>2861223R</t>
  </si>
  <si>
    <t>zátka kanalizační plastová PVC KG DN 150</t>
  </si>
  <si>
    <t>146</t>
  </si>
  <si>
    <t>47*1.03</t>
  </si>
  <si>
    <t>877395221R</t>
  </si>
  <si>
    <t>Montáž tvarovek na kanalizačním potrubí z trub z plastu z tvrdého PVC nebo z polypropylenu v otevřeném výkopu dvouosých DN 400</t>
  </si>
  <si>
    <t>148</t>
  </si>
  <si>
    <t>27-1"KP do šavhty"</t>
  </si>
  <si>
    <t>18 "UV"</t>
  </si>
  <si>
    <t>75</t>
  </si>
  <si>
    <t>28612231</t>
  </si>
  <si>
    <t>odbočka kanalizační plastová PVC KG DN 400x160/45° SN12/16</t>
  </si>
  <si>
    <t>150</t>
  </si>
  <si>
    <t>43*1.03</t>
  </si>
  <si>
    <t>877420322R</t>
  </si>
  <si>
    <t>Montáž tvarovek z tvrdého PVC-systém KG nebo z polypropylenu-systém KG 2000 dvouosé DN 500</t>
  </si>
  <si>
    <t>152</t>
  </si>
  <si>
    <t>1 "KP"</t>
  </si>
  <si>
    <t>1 "UV"</t>
  </si>
  <si>
    <t>77</t>
  </si>
  <si>
    <t>28651230</t>
  </si>
  <si>
    <t>odbočka kanalizační PVC-U plnostěnná DN 500/160/45°</t>
  </si>
  <si>
    <t>154</t>
  </si>
  <si>
    <t>2.1</t>
  </si>
  <si>
    <t>890411851</t>
  </si>
  <si>
    <t>Bourání šachet a jímek strojně velikosti obestavěného prostoru do 1,5 m3 z prefabrikovaných skruží</t>
  </si>
  <si>
    <t>156</t>
  </si>
  <si>
    <t>https://podminky.urs.cz/item/CS_URS_2026_01/890411851</t>
  </si>
  <si>
    <t>0.7*2</t>
  </si>
  <si>
    <t>79</t>
  </si>
  <si>
    <t>892372110R</t>
  </si>
  <si>
    <t>Těsnící zkoušky vodou zabezpečení konců potrubí při těsnících zkouškách DN do 300</t>
  </si>
  <si>
    <t>158</t>
  </si>
  <si>
    <t>89238110R</t>
  </si>
  <si>
    <t>Těsnící zkoušky vodou na potrubí DN 250, 300 nebo 350</t>
  </si>
  <si>
    <t>160</t>
  </si>
  <si>
    <t>6.36</t>
  </si>
  <si>
    <t>81</t>
  </si>
  <si>
    <t>89242111R</t>
  </si>
  <si>
    <t>Těsnící zkoušky vodou na potrubí DN 400 nebo 500</t>
  </si>
  <si>
    <t>162</t>
  </si>
  <si>
    <t>(324.43-34.9)+5.81</t>
  </si>
  <si>
    <t>89244211R</t>
  </si>
  <si>
    <t>Těsnící zkoušky vodou zabezpečení konců potrubí při těsnících zkouškách DN přes 300 do 600</t>
  </si>
  <si>
    <t>164</t>
  </si>
  <si>
    <t>10+2</t>
  </si>
  <si>
    <t>83</t>
  </si>
  <si>
    <t>894411311</t>
  </si>
  <si>
    <t>Osazení betonových nebo železobetonových dílců pro šachty skruží rovných</t>
  </si>
  <si>
    <t>166</t>
  </si>
  <si>
    <t>https://podminky.urs.cz/item/CS_URS_2026_01/894411311</t>
  </si>
  <si>
    <t>9+5+6</t>
  </si>
  <si>
    <t>59224160</t>
  </si>
  <si>
    <t>skruž betonová kanalizační se stupadly 100x25x12cm včetně těsnění</t>
  </si>
  <si>
    <t>168</t>
  </si>
  <si>
    <t>9.09</t>
  </si>
  <si>
    <t>85</t>
  </si>
  <si>
    <t>59224161</t>
  </si>
  <si>
    <t>skruž betonová kanalizační se stupadly 100x50x12cm včetně těsnění</t>
  </si>
  <si>
    <t>170</t>
  </si>
  <si>
    <t>59224162</t>
  </si>
  <si>
    <t>skruž betonová kanalizační se stupadly 100x100x12cm včetně těsnění</t>
  </si>
  <si>
    <t>172</t>
  </si>
  <si>
    <t>4.04</t>
  </si>
  <si>
    <t>87</t>
  </si>
  <si>
    <t>5922417R</t>
  </si>
  <si>
    <t xml:space="preserve">skruž betonová s ocelová se stupadly +PE povlakem TBS-Q 1000/1000/120 SP + těsnění + otvor ŠD2- 12+13  vč nárazové stěny -čedíč</t>
  </si>
  <si>
    <t>174</t>
  </si>
  <si>
    <t>894412411</t>
  </si>
  <si>
    <t>Osazení betonových nebo železobetonových dílců pro šachty skruží přechodových</t>
  </si>
  <si>
    <t>176</t>
  </si>
  <si>
    <t>https://podminky.urs.cz/item/CS_URS_2026_01/894412411</t>
  </si>
  <si>
    <t>89</t>
  </si>
  <si>
    <t>59224168</t>
  </si>
  <si>
    <t>skruž betonová přechodová 62,5/100x60x12cm stupadla poplastovaná kapsová včetně těsnění</t>
  </si>
  <si>
    <t>178</t>
  </si>
  <si>
    <t>10.1</t>
  </si>
  <si>
    <t>894414111</t>
  </si>
  <si>
    <t>Osazení betonových nebo železobetonových dílců pro šachty skruží základových (dno)</t>
  </si>
  <si>
    <t>180</t>
  </si>
  <si>
    <t>https://podminky.urs.cz/item/CS_URS_2026_01/894414111</t>
  </si>
  <si>
    <t>1+9+3</t>
  </si>
  <si>
    <t>91</t>
  </si>
  <si>
    <t>5922432R</t>
  </si>
  <si>
    <t xml:space="preserve">dno betonové šachty kanalizační přímé 100/50cm  + těsnění a šachtové vložky vč. čedič.výstelky - po obvodě dna  zvýšený rantl +nástupnice+žlábek +obložení dna s čedičem při výrobě</t>
  </si>
  <si>
    <t>182</t>
  </si>
  <si>
    <t>5922434R</t>
  </si>
  <si>
    <t xml:space="preserve">dno betonové šachty kanalizační přímé 100/80cm + těsnění a šachtové vložky  dle TZ</t>
  </si>
  <si>
    <t>184</t>
  </si>
  <si>
    <t>8.08</t>
  </si>
  <si>
    <t>93</t>
  </si>
  <si>
    <t>5922436R</t>
  </si>
  <si>
    <t xml:space="preserve">dno betonové šachty kanalizační přímé 100/80cm + těsnění a šachtové vložky  vč. čedič.výstelky - po obvodě dna  zvýšený rantl +nástupnice+žlábek +obložení dna s čedičem při výrobě</t>
  </si>
  <si>
    <t>186</t>
  </si>
  <si>
    <t>5922435R</t>
  </si>
  <si>
    <t xml:space="preserve">dno betonové šachty kanalizační přímé 100/100cm + těsnění a šachtové vložky  dle TZ</t>
  </si>
  <si>
    <t>188</t>
  </si>
  <si>
    <t>3.03</t>
  </si>
  <si>
    <t>95</t>
  </si>
  <si>
    <t>894414211</t>
  </si>
  <si>
    <t>Osazení betonových nebo železobetonových dílců pro šachty desek zákrytových</t>
  </si>
  <si>
    <t>190</t>
  </si>
  <si>
    <t>https://podminky.urs.cz/item/CS_URS_2026_01/894414211</t>
  </si>
  <si>
    <t xml:space="preserve">3 " 100/20" </t>
  </si>
  <si>
    <t>5922440R</t>
  </si>
  <si>
    <t xml:space="preserve">deska betonová zákrytová šachetní  100/20cm</t>
  </si>
  <si>
    <t>192</t>
  </si>
  <si>
    <t>97</t>
  </si>
  <si>
    <t>899102112</t>
  </si>
  <si>
    <t>Osazení poklopů šachtových litinových, ocelových nebo železobetonových včetně rámů pro třídu zatížení A15, A50</t>
  </si>
  <si>
    <t>194</t>
  </si>
  <si>
    <t>https://podminky.urs.cz/item/CS_URS_2026_01/899102112</t>
  </si>
  <si>
    <t>2 " Š1+Š13"</t>
  </si>
  <si>
    <t>2866192R</t>
  </si>
  <si>
    <t xml:space="preserve">poklop šachtový litinový dno DN 600 pro třídu zatížení A15  bez odvětráváním viz TZ</t>
  </si>
  <si>
    <t>196</t>
  </si>
  <si>
    <t>99</t>
  </si>
  <si>
    <t>899104112</t>
  </si>
  <si>
    <t>Osazení poklopů šachtových litinových, ocelových nebo železobetonových včetně rámů pro třídu zatížení D400, E600</t>
  </si>
  <si>
    <t>198</t>
  </si>
  <si>
    <t>https://podminky.urs.cz/item/CS_URS_2026_01/899104112</t>
  </si>
  <si>
    <t>8+1+2 "Š2-S9 +Š12+S14+S15"</t>
  </si>
  <si>
    <t>2866193R</t>
  </si>
  <si>
    <t xml:space="preserve">poklop šachtový litinový dno DN 600 pro třídu zatížení D400  s odvětráváním</t>
  </si>
  <si>
    <t>200</t>
  </si>
  <si>
    <t>101</t>
  </si>
  <si>
    <t>899623181</t>
  </si>
  <si>
    <t>Obetonování potrubí nebo zdiva stok betonem prostým v otevřeném výkopu, betonem tř. C 30/37</t>
  </si>
  <si>
    <t>202</t>
  </si>
  <si>
    <t>https://podminky.urs.cz/item/CS_URS_2026_01/899623181</t>
  </si>
  <si>
    <t>0.8*0.6*1.43 "SD2--12"</t>
  </si>
  <si>
    <t>0.8*0.6*1.18"SD2--13"</t>
  </si>
  <si>
    <t>1.25</t>
  </si>
  <si>
    <t>899643111</t>
  </si>
  <si>
    <t>Bednění pro obetonování potrubí v otevřeném výkopu</t>
  </si>
  <si>
    <t>204</t>
  </si>
  <si>
    <t>(0.8*2+0.6)*(1.43+1.18) "SD2-12/13"</t>
  </si>
  <si>
    <t>5.74</t>
  </si>
  <si>
    <t>103</t>
  </si>
  <si>
    <t>899722111</t>
  </si>
  <si>
    <t>Krytí potrubí z plastů výstražnou fólií z PVC šířky do 20 cm</t>
  </si>
  <si>
    <t>206</t>
  </si>
  <si>
    <t>https://podminky.urs.cz/item/CS_URS_2026_01/899722111</t>
  </si>
  <si>
    <t>89972211R</t>
  </si>
  <si>
    <t>Přepojení/přeseknutí stávaj.kanalizace+utěsnění</t>
  </si>
  <si>
    <t>208</t>
  </si>
  <si>
    <t xml:space="preserve">2 " D2-1/2 " </t>
  </si>
  <si>
    <t>105</t>
  </si>
  <si>
    <t>89972212R</t>
  </si>
  <si>
    <t>Stavební výpomoce -nespecifikované</t>
  </si>
  <si>
    <t>210</t>
  </si>
  <si>
    <t>Ostatní konstrukce a práce-bourání</t>
  </si>
  <si>
    <t>91973112R</t>
  </si>
  <si>
    <t>Zarovnání styčné plochy podkladu nebo krytu podél vybourané části komunikace nebo zpevněné plochy živičné tl. přes 50 do 100 mm včetně mod. zálivky</t>
  </si>
  <si>
    <t>212</t>
  </si>
  <si>
    <t>46.04</t>
  </si>
  <si>
    <t>107</t>
  </si>
  <si>
    <t>919735112</t>
  </si>
  <si>
    <t>Řezání stávajícího živičného krytu nebo podkladu hloubky přes 50 do 100 mm</t>
  </si>
  <si>
    <t>214</t>
  </si>
  <si>
    <t>https://podminky.urs.cz/item/CS_URS_2026_01/919735112</t>
  </si>
  <si>
    <t xml:space="preserve">(3.43+1.5)*2 "2.94-6.36  MK D2-1 "</t>
  </si>
  <si>
    <t xml:space="preserve">1.99 *2   "1.34-3.33  MK D2-2 "</t>
  </si>
  <si>
    <t>(1.9-1.1)*2*2 "rozs.achet SD2-12"</t>
  </si>
  <si>
    <t>2.0*4*2"SD2-14+15 samoostatna MK"</t>
  </si>
  <si>
    <t>6.5*2</t>
  </si>
  <si>
    <t>Mezisoučet v trase vybour.potrubi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</si>
  <si>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</si>
  <si>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</si>
  <si>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216</t>
  </si>
  <si>
    <t>https://podminky.urs.cz/item/CS_URS_2026_01/979051121</t>
  </si>
  <si>
    <t>109</t>
  </si>
  <si>
    <t>997013501</t>
  </si>
  <si>
    <t>Odvoz suti a vybouraných hmot na skládku nebo meziskládku se složením, na vzdálenost do 1 km poztubí +šachty</t>
  </si>
  <si>
    <t>218</t>
  </si>
  <si>
    <t>https://podminky.urs.cz/item/CS_URS_2026_01/997013501</t>
  </si>
  <si>
    <t>997013509</t>
  </si>
  <si>
    <t>Odvoz suti a vybouraných hmot na skládku nebo meziskládku se složením, na vzdálenost Příplatek k ceně za každý další započatý 1 km přes 1 km</t>
  </si>
  <si>
    <t>220</t>
  </si>
  <si>
    <t>https://podminky.urs.cz/item/CS_URS_2026_01/997013509</t>
  </si>
  <si>
    <t>111</t>
  </si>
  <si>
    <t>997013601</t>
  </si>
  <si>
    <t>Poplatek za uložení stavebního odpadu na skládce (skládkovné) z prostého betonu zatříděného do Katalogu odpadů pod kódem 17 01 01</t>
  </si>
  <si>
    <t>222</t>
  </si>
  <si>
    <t>https://podminky.urs.cz/item/CS_URS_2026_01/997013601</t>
  </si>
  <si>
    <t>7.232+130.6*2.2 "+beton.v hl.vyk"</t>
  </si>
  <si>
    <t>997221551</t>
  </si>
  <si>
    <t>Vodorovná doprava suti bez naložení, ale se složením a s hrubým urovnáním ze sypkých materiálů, na vzdálenost do 1 km</t>
  </si>
  <si>
    <t>224</t>
  </si>
  <si>
    <t>https://podminky.urs.cz/item/CS_URS_2026_01/997221551</t>
  </si>
  <si>
    <t>294,588-7.232</t>
  </si>
  <si>
    <t>113</t>
  </si>
  <si>
    <t>997221559</t>
  </si>
  <si>
    <t>Vodorovná doprava suti bez naložení, ale se složením a s hrubým urovnáním ze sypkých materiálů, na vzdálenost Příplatek k ceně za každý další započatý 1 km přes 1 km</t>
  </si>
  <si>
    <t>226</t>
  </si>
  <si>
    <t>https://podminky.urs.cz/item/CS_URS_2026_01/997221559</t>
  </si>
  <si>
    <t>(287,356-4.563)*23 "24km"</t>
  </si>
  <si>
    <t>4.563*14 "15km"</t>
  </si>
  <si>
    <t>997221873</t>
  </si>
  <si>
    <t>Poplatek za předání stavebního odpadu recyklačnímu zařízení zeminy a kamení zatříděného do Katalogu odpadů pod kódem 17 05 04</t>
  </si>
  <si>
    <t>228</t>
  </si>
  <si>
    <t>https://podminky.urs.cz/item/CS_URS_2026_01/997221873</t>
  </si>
  <si>
    <t>(287,356-4.563)</t>
  </si>
  <si>
    <t>115</t>
  </si>
  <si>
    <t>997221875</t>
  </si>
  <si>
    <t>Poplatek za předání stavebního odpadu recyklačnímu zařízení asfaltového bez obsahu dehtu zatříděného do Katalogu odpadů pod kódem 17 03 02</t>
  </si>
  <si>
    <t>230</t>
  </si>
  <si>
    <t>https://podminky.urs.cz/item/CS_URS_2026_01/997221875</t>
  </si>
  <si>
    <t>4.563</t>
  </si>
  <si>
    <t>998</t>
  </si>
  <si>
    <t>Přesun hmot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</si>
  <si>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</si>
  <si>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</si>
  <si>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232</t>
  </si>
  <si>
    <t>https://podminky.urs.cz/item/CS_URS_2026_01/998276101</t>
  </si>
  <si>
    <t>117</t>
  </si>
  <si>
    <t>998276125</t>
  </si>
  <si>
    <t>Přesun hmot pro trubní vedení hloubené z trub z plastických hmot nebo sklolaminátových Příplatek k cenám za zvětšený přesun přes vymezenou dopravní vzdálenost přes 500 do 1000 m</t>
  </si>
  <si>
    <t>234</t>
  </si>
  <si>
    <t>https://podminky.urs.cz/item/CS_URS_2026_01/998276125</t>
  </si>
  <si>
    <t xml:space="preserve">1c - D.1.3.1   SO 301 -Stoka D3 - km 0,00-0,05013</t>
  </si>
  <si>
    <t xml:space="preserve">1.75*1.5 "10.97-12.47m  D3"</t>
  </si>
  <si>
    <t>2.63</t>
  </si>
  <si>
    <t xml:space="preserve">2.63    "D3 bet.chod."</t>
  </si>
  <si>
    <t>113107325</t>
  </si>
  <si>
    <t>Odstranění podkladů nebo krytů strojně plochy jednotlivě do 50 m2 s přemístěním hmot na skládku na vzdálenost do 3 m nebo s naložením na dopravní prostředek z kameniva hrubého drceného, o tl. vrstvy přes 400 do 500 mm</t>
  </si>
  <si>
    <t>https://podminky.urs.cz/item/CS_URS_2026_01/113107325</t>
  </si>
  <si>
    <t>1.75*(29.13-23.47) " SUS-DN800"</t>
  </si>
  <si>
    <t>1.45*(50.13-29.13) " SUS DN600"</t>
  </si>
  <si>
    <t>(2.3-1.45)*2.3 "rozš.ŠD2"</t>
  </si>
  <si>
    <t xml:space="preserve">1.75*11 "12.47-23.47  MK"</t>
  </si>
  <si>
    <t>(2.8-1.75)*2.8 "rozs.ŠD1"</t>
  </si>
  <si>
    <t>Mezisoučet D3</t>
  </si>
  <si>
    <t>22.2</t>
  </si>
  <si>
    <t xml:space="preserve">0.2*2*11 "12.47-23.47  MK rozšíření"</t>
  </si>
  <si>
    <t>"10.97+1.5+11=23.47 " zelen+chod..+mk"</t>
  </si>
  <si>
    <t>113201111</t>
  </si>
  <si>
    <t>Vytrhání obrub s vybouráním lože, s přemístěním hmot na skládku na vzdálenost do 3 m nebo s naložením na dopravní prostředek chodníkových ležatých</t>
  </si>
  <si>
    <t>https://podminky.urs.cz/item/CS_URS_2026_01/113201111</t>
  </si>
  <si>
    <t xml:space="preserve">2*2  " zpět"</t>
  </si>
  <si>
    <t>1.75*10.97 "0-10.97"</t>
  </si>
  <si>
    <t>19.2</t>
  </si>
  <si>
    <t>1300011R</t>
  </si>
  <si>
    <t>1.5*7</t>
  </si>
  <si>
    <t>132254204</t>
  </si>
  <si>
    <t>Hloubení zapažených rýh šířky přes 800 do 2 000 mm strojně s urovnáním dna do předepsaného profilu a spádu v hornině třídy těžitelnosti I skupiny 3 přes 100 do 500 m3</t>
  </si>
  <si>
    <t>https://podminky.urs.cz/item/CS_URS_2026_01/132254204</t>
  </si>
  <si>
    <t>132354204</t>
  </si>
  <si>
    <t>Hloubení zapažených rýh šířky přes 800 do 2 000 mm strojně s urovnáním dna do předepsaného profilu a spádu v hornině třídy těžitelnosti II skupiny 4 přes 100 do 500 m3</t>
  </si>
  <si>
    <t>https://podminky.urs.cz/item/CS_URS_2026_01/132354204</t>
  </si>
  <si>
    <t>204.16*0.35</t>
  </si>
  <si>
    <t>71.46</t>
  </si>
  <si>
    <t>132454204</t>
  </si>
  <si>
    <t>Hloubení zapažených rýh šířky přes 800 do 2 000 mm strojně s urovnáním dna do předepsaného profilu a spádu v hornině třídy těžitelnosti II skupiny 5 přes 100 do 500 m3</t>
  </si>
  <si>
    <t>https://podminky.urs.cz/item/CS_URS_2026_01/132454204</t>
  </si>
  <si>
    <t>204.16*0.05</t>
  </si>
  <si>
    <t>10.21</t>
  </si>
  <si>
    <t>(0.25+2.93)*0.5*6.2*2 "D3"</t>
  </si>
  <si>
    <t>(2.93+3.17)*0.5*4.77 *2" 10.97"</t>
  </si>
  <si>
    <t>(3.17+3.05)*0.5*12.5*2 "23.47"</t>
  </si>
  <si>
    <t>(3.05+2.9)*0.5*5.66*2 "29.13 DN 800 SUS"</t>
  </si>
  <si>
    <t>(2.9+2.58)*0.5*21.0*2 "DN600 -29.13-50.13"</t>
  </si>
  <si>
    <t>2.8*4*0.15+(2.8-1.75)*2*3.03 "S1"</t>
  </si>
  <si>
    <t xml:space="preserve">2.3*4*0.15+(2.3-1.45)*2*2.81  "S2"</t>
  </si>
  <si>
    <t>Mezisoučet D3 0-50.13</t>
  </si>
  <si>
    <t>290</t>
  </si>
  <si>
    <t>19.2*0.1*2</t>
  </si>
  <si>
    <t>42.59*2</t>
  </si>
  <si>
    <t>Mezisoučet D3 zemina</t>
  </si>
  <si>
    <t>204.16*0.6</t>
  </si>
  <si>
    <t>-42.59 "zasyp zeminou"</t>
  </si>
  <si>
    <t>79.91</t>
  </si>
  <si>
    <t>79.91*14</t>
  </si>
  <si>
    <t>204.16*(0.35+0.05) "hor.4+5"</t>
  </si>
  <si>
    <t>81.66</t>
  </si>
  <si>
    <t>81.66*14</t>
  </si>
  <si>
    <t>19.2*0.1 "ornice v trase"</t>
  </si>
  <si>
    <t>42.59</t>
  </si>
  <si>
    <t xml:space="preserve">Mezisoučet  zemina</t>
  </si>
  <si>
    <t>Poplatek za uložení zeminy a kamení na skládce (skládkovné) zatříděné do Katalogu odpadů pod kódem 17 05 04</t>
  </si>
  <si>
    <t>-416550362</t>
  </si>
  <si>
    <t>(79,91+81,66)*1,8</t>
  </si>
  <si>
    <t>290,83</t>
  </si>
  <si>
    <t>1.75*(0.25+2.93)*0.5*6.2 "D3"</t>
  </si>
  <si>
    <t>1.75*(2.93+3.17)*0.5*4.77 " 10.97"</t>
  </si>
  <si>
    <t>1.75*(3.17+3.05)*0.5*12.5 "23.47"</t>
  </si>
  <si>
    <t>2.8*2.8*0.15+(2.8-1.75)*3.03*2.8 "S1"</t>
  </si>
  <si>
    <t>-19.2*0.1 " zelen"</t>
  </si>
  <si>
    <t>-2.63*0.25 " chod."</t>
  </si>
  <si>
    <t>-22.2*0.47 "MK"</t>
  </si>
  <si>
    <t>Mezisoučet 107.8m3</t>
  </si>
  <si>
    <t xml:space="preserve">-(0.175+0.263)*23.47  " DN800 loze+podsyp " </t>
  </si>
  <si>
    <t xml:space="preserve">-(0.503+1.422)*(23.47-2.2)  " DN800 obsyp  23.47 -Š1" </t>
  </si>
  <si>
    <t>-3.14*1.1*1.1*1.65 "150/140 - S1 "</t>
  </si>
  <si>
    <t>-3.14*0.62*0.62*0.25 "Š1"</t>
  </si>
  <si>
    <t xml:space="preserve">-3.14*0.90*0.90*0.25 "prechod.deska S1  150/25"</t>
  </si>
  <si>
    <t xml:space="preserve">-1.75*11*0.3 "12.47-23.47  MK sanace"</t>
  </si>
  <si>
    <t>-3.14*1.25*1.25*0.1 "S1- podkl.desky"</t>
  </si>
  <si>
    <t>Součet zemina</t>
  </si>
  <si>
    <t xml:space="preserve">204.16-107.8 " odpoč.výkop zemina  "</t>
  </si>
  <si>
    <t xml:space="preserve">-(0.175+0.263)*5.66  " DN800 loze+podsyp 23.47-29.13 -SUS" </t>
  </si>
  <si>
    <t xml:space="preserve">-(0.503+1.422)*(5.66-1.7)  " DN800 obsyp  23.47-29.13-Š2" </t>
  </si>
  <si>
    <t xml:space="preserve">-(0.145+0.218)*21  " DN600 loze+podsyp  29.13-50.13 " </t>
  </si>
  <si>
    <t xml:space="preserve">-(0.312+1.036)*(21-1.7)  " DN600 SUS -obsyp  29.13-50.13" </t>
  </si>
  <si>
    <t xml:space="preserve">-3.14*0.85*0.85*1.4 "120/120  S2"</t>
  </si>
  <si>
    <t>-3.14*0.75*0.75*0.5 "skuz 120/50"</t>
  </si>
  <si>
    <t xml:space="preserve">-3.14*0.73*0.73*0.20 "120/20  -zakryt." </t>
  </si>
  <si>
    <t>-3.14*1.05*1.05*0.1 "S2 podkl.desky"</t>
  </si>
  <si>
    <t xml:space="preserve">Mezisoučet  sterk  23.47-50.13m</t>
  </si>
  <si>
    <t>Součet štěrk</t>
  </si>
  <si>
    <t>42.59+47.88</t>
  </si>
  <si>
    <t>štěrkodrť frakce 0/32 vč. přesunu na sfavbě</t>
  </si>
  <si>
    <t>47.88*1.89*1.01</t>
  </si>
  <si>
    <t>91.4</t>
  </si>
  <si>
    <t>1.422*(29.13-(2.2+1.75)) "DN800"</t>
  </si>
  <si>
    <t xml:space="preserve">1.036*(50.13-29.13)  "DN600"</t>
  </si>
  <si>
    <t>57.56</t>
  </si>
  <si>
    <t>štěrkodrť frakce 8/16 vč.přesunu na stavbě vč. přesunu na stavbě</t>
  </si>
  <si>
    <t>57.56*1.89*1.01</t>
  </si>
  <si>
    <t>181411132</t>
  </si>
  <si>
    <t>Založení trávníku na půdě předem připravené plochy do 1000 m2 výsevem včetně utažení parkového na svahu přes 1:5 do 1:2</t>
  </si>
  <si>
    <t>https://podminky.urs.cz/item/CS_URS_2026_01/181411132</t>
  </si>
  <si>
    <t>19.2*0.025*1.03</t>
  </si>
  <si>
    <t>0.5</t>
  </si>
  <si>
    <t>182311123</t>
  </si>
  <si>
    <t>Rozprostření a urovnání ornice ve svahu sklonu přes 1:5 ručně při souvislé ploše, tl. vrstvy do 200 mm</t>
  </si>
  <si>
    <t>https://podminky.urs.cz/item/CS_URS_2026_01/182311123</t>
  </si>
  <si>
    <t>50.13-29.13 "D3"</t>
  </si>
  <si>
    <t>21275110R</t>
  </si>
  <si>
    <t>https://podminky.urs.cz/item/CS_URS_2026_01/21275110R</t>
  </si>
  <si>
    <t>29.13 "D3"</t>
  </si>
  <si>
    <t>50.13</t>
  </si>
  <si>
    <t xml:space="preserve">0.263*29.13 " DN800" </t>
  </si>
  <si>
    <t xml:space="preserve">0.218*(50.13-29.13)  " DN600" </t>
  </si>
  <si>
    <t>12.3</t>
  </si>
  <si>
    <t>1+2</t>
  </si>
  <si>
    <t>1.01 "ŠD3-1"</t>
  </si>
  <si>
    <t>2.02 "ŠD3-2"</t>
  </si>
  <si>
    <t>3.14*1.25*1.25*0.1 "S1"</t>
  </si>
  <si>
    <t>3.14*1.05*1.05*0.1 "S2"</t>
  </si>
  <si>
    <t>0.84</t>
  </si>
  <si>
    <t>452351101</t>
  </si>
  <si>
    <t>Bednění podkladních a zajišťovacích konstrukcí v otevřeném výkopu desek nebo sedlových loží pod potrubí, stoky a drobné objekty</t>
  </si>
  <si>
    <t>https://podminky.urs.cz/item/CS_URS_2025_01/452351101</t>
  </si>
  <si>
    <t>3.14*2.5*0.1*1</t>
  </si>
  <si>
    <t>3.14*2.1*0.1*1</t>
  </si>
  <si>
    <t>1.44</t>
  </si>
  <si>
    <t xml:space="preserve">1.75*29.13*1.03 " DN800" </t>
  </si>
  <si>
    <t xml:space="preserve">1.45*(50.13-29.13)*1.03  " DN600" </t>
  </si>
  <si>
    <t>564841013</t>
  </si>
  <si>
    <t>Podklad ze štěrkodrti ŠD s rozprostřením a zhutněním plochy jednotlivě do 100 m2, po zhutnění tl. 140 mm</t>
  </si>
  <si>
    <t>https://podminky.urs.cz/item/CS_URS_2026_01/564841013</t>
  </si>
  <si>
    <t>1.75*5.667 "23.47 -29.13"</t>
  </si>
  <si>
    <t>1.45*21 "29.13-50.13"</t>
  </si>
  <si>
    <t>(2.3-1.45)*2.3 "S2"</t>
  </si>
  <si>
    <t xml:space="preserve">Mezisoučet  SUS</t>
  </si>
  <si>
    <t>42.32*3</t>
  </si>
  <si>
    <t>2.63 " zam.dl"</t>
  </si>
  <si>
    <t>Mezisoučet MK</t>
  </si>
  <si>
    <t>22.2 " sanace"</t>
  </si>
  <si>
    <t>0.2*2*11 " rozs."</t>
  </si>
  <si>
    <t>26.6</t>
  </si>
  <si>
    <t>26.6 "MK"</t>
  </si>
  <si>
    <t>26.4</t>
  </si>
  <si>
    <t>596211110R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</si>
  <si>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</si>
  <si>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2.63 " stáv."</t>
  </si>
  <si>
    <t>871443123</t>
  </si>
  <si>
    <t>Montáž kanalizačního potrubí z tvrdého PVC-U hladkého plnostěnného tuhost SN 12 DN 630</t>
  </si>
  <si>
    <t>https://podminky.urs.cz/item/CS_URS_2026_01/871443123</t>
  </si>
  <si>
    <t>50.13-29.13-0.6"D3"</t>
  </si>
  <si>
    <t>2861204R</t>
  </si>
  <si>
    <t>trubka kanalizační PVC plnostěnná třívrstvá DN 600x6000mm SN12</t>
  </si>
  <si>
    <t>20.4*1.03</t>
  </si>
  <si>
    <t>871473123</t>
  </si>
  <si>
    <t>Montáž kanalizačního potrubí z tvrdého PVC-U hladkého plnostěnného tuhost SN 12 DN 800</t>
  </si>
  <si>
    <t>https://podminky.urs.cz/item/CS_URS_2026_01/871473123</t>
  </si>
  <si>
    <t>29.13-(1.0*1.5+0.6)</t>
  </si>
  <si>
    <t>2861205R</t>
  </si>
  <si>
    <t>trubka kanalizační PVC plnostěnná třívrstvá DN 800x6000mm SN12</t>
  </si>
  <si>
    <t>27.03*1.03</t>
  </si>
  <si>
    <t>28.0</t>
  </si>
  <si>
    <t>89244112R</t>
  </si>
  <si>
    <t>Těsící zkoušky vodou na potrubí DN 600</t>
  </si>
  <si>
    <t>89247113R</t>
  </si>
  <si>
    <t>Těsnící zkoušky vodou na potrubí DN 800</t>
  </si>
  <si>
    <t>29.13</t>
  </si>
  <si>
    <t>89248212R</t>
  </si>
  <si>
    <t>Těsnící zkoušky vodou zabezpečení konců potrubí při těsnících zkouškách DN přes 600 do 900</t>
  </si>
  <si>
    <t>1 " 100/25" "š3-1"</t>
  </si>
  <si>
    <t>1 " 120/50" "š3-2"</t>
  </si>
  <si>
    <t>5922416R</t>
  </si>
  <si>
    <t>skruž kanalizační s ocelovými stupadly 120x50x15cm + těsnění včetně těsnění</t>
  </si>
  <si>
    <t xml:space="preserve">deska betonová přechodová šachetní  100-150/25cm SP vč.těsnění</t>
  </si>
  <si>
    <t>1.01 "šd3-1"</t>
  </si>
  <si>
    <t>1+1 "ŠD3-1+2"</t>
  </si>
  <si>
    <t>5922431R</t>
  </si>
  <si>
    <t xml:space="preserve">dno betonové šachty kanalizační přímé 120/120cm + těsnění a šachtové vložky  dle TZ+těsnění a šachtové vložkly</t>
  </si>
  <si>
    <t>1.01 "ŠD3-2"</t>
  </si>
  <si>
    <t xml:space="preserve">dno betonové šachty kanalizační přímé 150/140cm  + těsnění a šachtové vložkydle TZ + těsnění a šachtové vložky</t>
  </si>
  <si>
    <t xml:space="preserve">1 " 120/20" </t>
  </si>
  <si>
    <t xml:space="preserve">1 " 100/20" </t>
  </si>
  <si>
    <t>5922437R</t>
  </si>
  <si>
    <t xml:space="preserve">deska betonová zákrytová šachetní  120/20cm</t>
  </si>
  <si>
    <t xml:space="preserve">poklop šachtový litinový  DN 600 pro třídu zatížení D400  s odvětráváním viz TZ</t>
  </si>
  <si>
    <t>50.13*1.03</t>
  </si>
  <si>
    <t>91623111R</t>
  </si>
  <si>
    <t>Osazení chodníkového obrubníku betonového se zřízením lože, s vyplněním a zatřením spár cementovou maltou ležatého bez boční opěry, do lože z betonu prostého vč.přemístěníá a naložení</t>
  </si>
  <si>
    <t>Zarovnání styčné plochy podkladu nebo krytu podél vybourané části komunikace nebo zpevněné plochy živičné tl. přes 50 do 100 mm vč modifikované živičné zálivky</t>
  </si>
  <si>
    <t xml:space="preserve">11*2 "12.47-23.47  MK"</t>
  </si>
  <si>
    <t>979021112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</si>
  <si>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chodníkových</t>
  </si>
  <si>
    <t>https://podminky.urs.cz/item/CS_URS_2026_01/979021112</t>
  </si>
  <si>
    <t>51.221</t>
  </si>
  <si>
    <t>(51.221-5.85)*23 "24km "</t>
  </si>
  <si>
    <t>5.85*14 "15km"</t>
  </si>
  <si>
    <t>(51.221-5.85)</t>
  </si>
  <si>
    <t>5.85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</si>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</sst>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6023" TargetMode="External" /><Relationship Id="rId2" Type="http://schemas.openxmlformats.org/officeDocument/2006/relationships/hyperlink" Target="https://podminky.urs.cz/item/CS_URS_2026_01/113107122" TargetMode="External" /><Relationship Id="rId3" Type="http://schemas.openxmlformats.org/officeDocument/2006/relationships/hyperlink" Target="https://podminky.urs.cz/item/CS_URS_2026_01/113107225" TargetMode="External" /><Relationship Id="rId4" Type="http://schemas.openxmlformats.org/officeDocument/2006/relationships/hyperlink" Target="https://podminky.urs.cz/item/CS_URS_2026_01/113107524" TargetMode="External" /><Relationship Id="rId5" Type="http://schemas.openxmlformats.org/officeDocument/2006/relationships/hyperlink" Target="https://podminky.urs.cz/item/CS_URS_2026_01/113107542" TargetMode="External" /><Relationship Id="rId6" Type="http://schemas.openxmlformats.org/officeDocument/2006/relationships/hyperlink" Target="https://podminky.urs.cz/item/CS_URS_2026_01/121112003" TargetMode="External" /><Relationship Id="rId7" Type="http://schemas.openxmlformats.org/officeDocument/2006/relationships/hyperlink" Target="https://podminky.urs.cz/item/CS_URS_2026_01/131251201" TargetMode="External" /><Relationship Id="rId8" Type="http://schemas.openxmlformats.org/officeDocument/2006/relationships/hyperlink" Target="https://podminky.urs.cz/item/CS_URS_2026_01/131351201" TargetMode="External" /><Relationship Id="rId9" Type="http://schemas.openxmlformats.org/officeDocument/2006/relationships/hyperlink" Target="https://podminky.urs.cz/item/CS_URS_2026_01/139951121" TargetMode="External" /><Relationship Id="rId10" Type="http://schemas.openxmlformats.org/officeDocument/2006/relationships/hyperlink" Target="https://podminky.urs.cz/item/CS_URS_2026_01/132254205" TargetMode="External" /><Relationship Id="rId11" Type="http://schemas.openxmlformats.org/officeDocument/2006/relationships/hyperlink" Target="https://podminky.urs.cz/item/CS_URS_2026_01/132354205" TargetMode="External" /><Relationship Id="rId12" Type="http://schemas.openxmlformats.org/officeDocument/2006/relationships/hyperlink" Target="https://podminky.urs.cz/item/CS_URS_2026_01/132454205" TargetMode="External" /><Relationship Id="rId13" Type="http://schemas.openxmlformats.org/officeDocument/2006/relationships/hyperlink" Target="https://podminky.urs.cz/item/CS_URS_2026_01/151101102" TargetMode="External" /><Relationship Id="rId14" Type="http://schemas.openxmlformats.org/officeDocument/2006/relationships/hyperlink" Target="https://podminky.urs.cz/item/CS_URS_2026_01/151101112" TargetMode="External" /><Relationship Id="rId15" Type="http://schemas.openxmlformats.org/officeDocument/2006/relationships/hyperlink" Target="https://podminky.urs.cz/item/CS_URS_2026_01/151101201" TargetMode="External" /><Relationship Id="rId16" Type="http://schemas.openxmlformats.org/officeDocument/2006/relationships/hyperlink" Target="https://podminky.urs.cz/item/CS_URS_2026_01/151101211" TargetMode="External" /><Relationship Id="rId17" Type="http://schemas.openxmlformats.org/officeDocument/2006/relationships/hyperlink" Target="https://podminky.urs.cz/item/CS_URS_2026_01/151101301" TargetMode="External" /><Relationship Id="rId18" Type="http://schemas.openxmlformats.org/officeDocument/2006/relationships/hyperlink" Target="https://podminky.urs.cz/item/CS_URS_2026_01/151101311" TargetMode="External" /><Relationship Id="rId19" Type="http://schemas.openxmlformats.org/officeDocument/2006/relationships/hyperlink" Target="https://podminky.urs.cz/item/CS_URS_2026_01/162211311" TargetMode="External" /><Relationship Id="rId20" Type="http://schemas.openxmlformats.org/officeDocument/2006/relationships/hyperlink" Target="https://podminky.urs.cz/item/CS_URS_2026_01/162351104" TargetMode="External" /><Relationship Id="rId21" Type="http://schemas.openxmlformats.org/officeDocument/2006/relationships/hyperlink" Target="https://podminky.urs.cz/item/CS_URS_2026_01/162751117" TargetMode="External" /><Relationship Id="rId22" Type="http://schemas.openxmlformats.org/officeDocument/2006/relationships/hyperlink" Target="https://podminky.urs.cz/item/CS_URS_2026_01/162751119" TargetMode="External" /><Relationship Id="rId23" Type="http://schemas.openxmlformats.org/officeDocument/2006/relationships/hyperlink" Target="https://podminky.urs.cz/item/CS_URS_2026_01/162751137" TargetMode="External" /><Relationship Id="rId24" Type="http://schemas.openxmlformats.org/officeDocument/2006/relationships/hyperlink" Target="https://podminky.urs.cz/item/CS_URS_2026_01/162751139" TargetMode="External" /><Relationship Id="rId25" Type="http://schemas.openxmlformats.org/officeDocument/2006/relationships/hyperlink" Target="https://podminky.urs.cz/item/CS_URS_2026_01/162751157" TargetMode="External" /><Relationship Id="rId26" Type="http://schemas.openxmlformats.org/officeDocument/2006/relationships/hyperlink" Target="https://podminky.urs.cz/item/CS_URS_2026_01/162751159" TargetMode="External" /><Relationship Id="rId27" Type="http://schemas.openxmlformats.org/officeDocument/2006/relationships/hyperlink" Target="https://podminky.urs.cz/item/CS_URS_2026_01/167111101" TargetMode="External" /><Relationship Id="rId28" Type="http://schemas.openxmlformats.org/officeDocument/2006/relationships/hyperlink" Target="https://podminky.urs.cz/item/CS_URS_2026_01/167151101" TargetMode="External" /><Relationship Id="rId29" Type="http://schemas.openxmlformats.org/officeDocument/2006/relationships/hyperlink" Target="https://podminky.urs.cz/item/CS_URS_2026_01/171201231" TargetMode="External" /><Relationship Id="rId30" Type="http://schemas.openxmlformats.org/officeDocument/2006/relationships/hyperlink" Target="https://podminky.urs.cz/item/CS_URS_2026_01/174151101" TargetMode="External" /><Relationship Id="rId31" Type="http://schemas.openxmlformats.org/officeDocument/2006/relationships/hyperlink" Target="https://podminky.urs.cz/item/CS_URS_2026_01/175151101" TargetMode="External" /><Relationship Id="rId32" Type="http://schemas.openxmlformats.org/officeDocument/2006/relationships/hyperlink" Target="https://podminky.urs.cz/item/CS_URS_2026_01/181311103" TargetMode="External" /><Relationship Id="rId33" Type="http://schemas.openxmlformats.org/officeDocument/2006/relationships/hyperlink" Target="https://podminky.urs.cz/item/CS_URS_2026_01/181411131" TargetMode="External" /><Relationship Id="rId34" Type="http://schemas.openxmlformats.org/officeDocument/2006/relationships/hyperlink" Target="https://podminky.urs.cz/item/CS_URS_2026_01/212751103" TargetMode="External" /><Relationship Id="rId35" Type="http://schemas.openxmlformats.org/officeDocument/2006/relationships/hyperlink" Target="https://podminky.urs.cz/item/CS_URS_2026_01/359901211" TargetMode="External" /><Relationship Id="rId36" Type="http://schemas.openxmlformats.org/officeDocument/2006/relationships/hyperlink" Target="https://podminky.urs.cz/item/CS_URS_2026_01/451573111" TargetMode="External" /><Relationship Id="rId37" Type="http://schemas.openxmlformats.org/officeDocument/2006/relationships/hyperlink" Target="https://podminky.urs.cz/item/CS_URS_2026_01/452112111" TargetMode="External" /><Relationship Id="rId38" Type="http://schemas.openxmlformats.org/officeDocument/2006/relationships/hyperlink" Target="https://podminky.urs.cz/item/CS_URS_2026_01/452112121" TargetMode="External" /><Relationship Id="rId39" Type="http://schemas.openxmlformats.org/officeDocument/2006/relationships/hyperlink" Target="https://podminky.urs.cz/item/CS_URS_2026_01/452311131" TargetMode="External" /><Relationship Id="rId40" Type="http://schemas.openxmlformats.org/officeDocument/2006/relationships/hyperlink" Target="https://podminky.urs.cz/item/CS_URS_2026_01/452351111" TargetMode="External" /><Relationship Id="rId41" Type="http://schemas.openxmlformats.org/officeDocument/2006/relationships/hyperlink" Target="https://podminky.urs.cz/item/CS_URS_2026_01/452351112" TargetMode="External" /><Relationship Id="rId42" Type="http://schemas.openxmlformats.org/officeDocument/2006/relationships/hyperlink" Target="https://podminky.urs.cz/item/CS_URS_2026_01/564841113" TargetMode="External" /><Relationship Id="rId43" Type="http://schemas.openxmlformats.org/officeDocument/2006/relationships/hyperlink" Target="https://podminky.urs.cz/item/CS_URS_2026_01/564851011" TargetMode="External" /><Relationship Id="rId44" Type="http://schemas.openxmlformats.org/officeDocument/2006/relationships/hyperlink" Target="https://podminky.urs.cz/item/CS_URS_2026_01/564871011" TargetMode="External" /><Relationship Id="rId45" Type="http://schemas.openxmlformats.org/officeDocument/2006/relationships/hyperlink" Target="https://podminky.urs.cz/item/CS_URS_2026_01/564871016" TargetMode="External" /><Relationship Id="rId46" Type="http://schemas.openxmlformats.org/officeDocument/2006/relationships/hyperlink" Target="https://podminky.urs.cz/item/CS_URS_2026_01/565175113" TargetMode="External" /><Relationship Id="rId47" Type="http://schemas.openxmlformats.org/officeDocument/2006/relationships/hyperlink" Target="https://podminky.urs.cz/item/CS_URS_2026_01/573111111" TargetMode="External" /><Relationship Id="rId48" Type="http://schemas.openxmlformats.org/officeDocument/2006/relationships/hyperlink" Target="https://podminky.urs.cz/item/CS_URS_2026_01/573231108" TargetMode="External" /><Relationship Id="rId49" Type="http://schemas.openxmlformats.org/officeDocument/2006/relationships/hyperlink" Target="https://podminky.urs.cz/item/CS_URS_2026_01/577134111" TargetMode="External" /><Relationship Id="rId50" Type="http://schemas.openxmlformats.org/officeDocument/2006/relationships/hyperlink" Target="https://podminky.urs.cz/item/CS_URS_2026_01/577156111" TargetMode="External" /><Relationship Id="rId51" Type="http://schemas.openxmlformats.org/officeDocument/2006/relationships/hyperlink" Target="https://podminky.urs.cz/item/CS_URS_2026_01/810391811" TargetMode="External" /><Relationship Id="rId52" Type="http://schemas.openxmlformats.org/officeDocument/2006/relationships/hyperlink" Target="https://podminky.urs.cz/item/CS_URS_2026_01/871373121" TargetMode="External" /><Relationship Id="rId53" Type="http://schemas.openxmlformats.org/officeDocument/2006/relationships/hyperlink" Target="https://podminky.urs.cz/item/CS_URS_2026_01/871393121" TargetMode="External" /><Relationship Id="rId54" Type="http://schemas.openxmlformats.org/officeDocument/2006/relationships/hyperlink" Target="https://podminky.urs.cz/item/CS_URS_2026_01/871423121" TargetMode="External" /><Relationship Id="rId55" Type="http://schemas.openxmlformats.org/officeDocument/2006/relationships/hyperlink" Target="https://podminky.urs.cz/item/CS_URS_2025_01/877315231" TargetMode="External" /><Relationship Id="rId56" Type="http://schemas.openxmlformats.org/officeDocument/2006/relationships/hyperlink" Target="https://podminky.urs.cz/item/CS_URS_2026_01/890411851" TargetMode="External" /><Relationship Id="rId57" Type="http://schemas.openxmlformats.org/officeDocument/2006/relationships/hyperlink" Target="https://podminky.urs.cz/item/CS_URS_2026_01/894411311" TargetMode="External" /><Relationship Id="rId58" Type="http://schemas.openxmlformats.org/officeDocument/2006/relationships/hyperlink" Target="https://podminky.urs.cz/item/CS_URS_2026_01/894412411" TargetMode="External" /><Relationship Id="rId59" Type="http://schemas.openxmlformats.org/officeDocument/2006/relationships/hyperlink" Target="https://podminky.urs.cz/item/CS_URS_2026_01/894414111" TargetMode="External" /><Relationship Id="rId60" Type="http://schemas.openxmlformats.org/officeDocument/2006/relationships/hyperlink" Target="https://podminky.urs.cz/item/CS_URS_2026_01/894414211" TargetMode="External" /><Relationship Id="rId61" Type="http://schemas.openxmlformats.org/officeDocument/2006/relationships/hyperlink" Target="https://podminky.urs.cz/item/CS_URS_2026_01/899102112" TargetMode="External" /><Relationship Id="rId62" Type="http://schemas.openxmlformats.org/officeDocument/2006/relationships/hyperlink" Target="https://podminky.urs.cz/item/CS_URS_2026_01/899104112" TargetMode="External" /><Relationship Id="rId63" Type="http://schemas.openxmlformats.org/officeDocument/2006/relationships/hyperlink" Target="https://podminky.urs.cz/item/CS_URS_2026_01/899623181" TargetMode="External" /><Relationship Id="rId64" Type="http://schemas.openxmlformats.org/officeDocument/2006/relationships/hyperlink" Target="https://podminky.urs.cz/item/CS_URS_2026_01/899722111" TargetMode="External" /><Relationship Id="rId65" Type="http://schemas.openxmlformats.org/officeDocument/2006/relationships/hyperlink" Target="https://podminky.urs.cz/item/CS_URS_2026_01/919735112" TargetMode="External" /><Relationship Id="rId66" Type="http://schemas.openxmlformats.org/officeDocument/2006/relationships/hyperlink" Target="https://podminky.urs.cz/item/CS_URS_2026_01/979051121" TargetMode="External" /><Relationship Id="rId67" Type="http://schemas.openxmlformats.org/officeDocument/2006/relationships/hyperlink" Target="https://podminky.urs.cz/item/CS_URS_2026_01/997013501" TargetMode="External" /><Relationship Id="rId68" Type="http://schemas.openxmlformats.org/officeDocument/2006/relationships/hyperlink" Target="https://podminky.urs.cz/item/CS_URS_2026_01/997013509" TargetMode="External" /><Relationship Id="rId69" Type="http://schemas.openxmlformats.org/officeDocument/2006/relationships/hyperlink" Target="https://podminky.urs.cz/item/CS_URS_2026_01/997013601" TargetMode="External" /><Relationship Id="rId70" Type="http://schemas.openxmlformats.org/officeDocument/2006/relationships/hyperlink" Target="https://podminky.urs.cz/item/CS_URS_2026_01/997221551" TargetMode="External" /><Relationship Id="rId71" Type="http://schemas.openxmlformats.org/officeDocument/2006/relationships/hyperlink" Target="https://podminky.urs.cz/item/CS_URS_2026_01/997221559" TargetMode="External" /><Relationship Id="rId72" Type="http://schemas.openxmlformats.org/officeDocument/2006/relationships/hyperlink" Target="https://podminky.urs.cz/item/CS_URS_2026_01/997221873" TargetMode="External" /><Relationship Id="rId73" Type="http://schemas.openxmlformats.org/officeDocument/2006/relationships/hyperlink" Target="https://podminky.urs.cz/item/CS_URS_2026_01/997221875" TargetMode="External" /><Relationship Id="rId74" Type="http://schemas.openxmlformats.org/officeDocument/2006/relationships/hyperlink" Target="https://podminky.urs.cz/item/CS_URS_2026_01/998276101" TargetMode="External" /><Relationship Id="rId75" Type="http://schemas.openxmlformats.org/officeDocument/2006/relationships/hyperlink" Target="https://podminky.urs.cz/item/CS_URS_2026_01/998276125" TargetMode="External" /><Relationship Id="rId7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6023" TargetMode="External" /><Relationship Id="rId2" Type="http://schemas.openxmlformats.org/officeDocument/2006/relationships/hyperlink" Target="https://podminky.urs.cz/item/CS_URS_2026_01/113107122" TargetMode="External" /><Relationship Id="rId3" Type="http://schemas.openxmlformats.org/officeDocument/2006/relationships/hyperlink" Target="https://podminky.urs.cz/item/CS_URS_2026_01/113107325" TargetMode="External" /><Relationship Id="rId4" Type="http://schemas.openxmlformats.org/officeDocument/2006/relationships/hyperlink" Target="https://podminky.urs.cz/item/CS_URS_2026_01/113107524" TargetMode="External" /><Relationship Id="rId5" Type="http://schemas.openxmlformats.org/officeDocument/2006/relationships/hyperlink" Target="https://podminky.urs.cz/item/CS_URS_2026_01/113107542" TargetMode="External" /><Relationship Id="rId6" Type="http://schemas.openxmlformats.org/officeDocument/2006/relationships/hyperlink" Target="https://podminky.urs.cz/item/CS_URS_2026_01/113201111" TargetMode="External" /><Relationship Id="rId7" Type="http://schemas.openxmlformats.org/officeDocument/2006/relationships/hyperlink" Target="https://podminky.urs.cz/item/CS_URS_2026_01/121112003" TargetMode="External" /><Relationship Id="rId8" Type="http://schemas.openxmlformats.org/officeDocument/2006/relationships/hyperlink" Target="https://podminky.urs.cz/item/CS_URS_2026_01/132254204" TargetMode="External" /><Relationship Id="rId9" Type="http://schemas.openxmlformats.org/officeDocument/2006/relationships/hyperlink" Target="https://podminky.urs.cz/item/CS_URS_2026_01/132354204" TargetMode="External" /><Relationship Id="rId10" Type="http://schemas.openxmlformats.org/officeDocument/2006/relationships/hyperlink" Target="https://podminky.urs.cz/item/CS_URS_2026_01/132454204" TargetMode="External" /><Relationship Id="rId11" Type="http://schemas.openxmlformats.org/officeDocument/2006/relationships/hyperlink" Target="https://podminky.urs.cz/item/CS_URS_2026_01/151101102" TargetMode="External" /><Relationship Id="rId12" Type="http://schemas.openxmlformats.org/officeDocument/2006/relationships/hyperlink" Target="https://podminky.urs.cz/item/CS_URS_2026_01/151101112" TargetMode="External" /><Relationship Id="rId13" Type="http://schemas.openxmlformats.org/officeDocument/2006/relationships/hyperlink" Target="https://podminky.urs.cz/item/CS_URS_2026_01/162211311" TargetMode="External" /><Relationship Id="rId14" Type="http://schemas.openxmlformats.org/officeDocument/2006/relationships/hyperlink" Target="https://podminky.urs.cz/item/CS_URS_2026_01/162351104" TargetMode="External" /><Relationship Id="rId15" Type="http://schemas.openxmlformats.org/officeDocument/2006/relationships/hyperlink" Target="https://podminky.urs.cz/item/CS_URS_2026_01/162751117" TargetMode="External" /><Relationship Id="rId16" Type="http://schemas.openxmlformats.org/officeDocument/2006/relationships/hyperlink" Target="https://podminky.urs.cz/item/CS_URS_2026_01/162751119" TargetMode="External" /><Relationship Id="rId17" Type="http://schemas.openxmlformats.org/officeDocument/2006/relationships/hyperlink" Target="https://podminky.urs.cz/item/CS_URS_2026_01/162751137" TargetMode="External" /><Relationship Id="rId18" Type="http://schemas.openxmlformats.org/officeDocument/2006/relationships/hyperlink" Target="https://podminky.urs.cz/item/CS_URS_2026_01/162751139" TargetMode="External" /><Relationship Id="rId19" Type="http://schemas.openxmlformats.org/officeDocument/2006/relationships/hyperlink" Target="https://podminky.urs.cz/item/CS_URS_2026_01/167111101" TargetMode="External" /><Relationship Id="rId20" Type="http://schemas.openxmlformats.org/officeDocument/2006/relationships/hyperlink" Target="https://podminky.urs.cz/item/CS_URS_2026_01/167151101" TargetMode="External" /><Relationship Id="rId21" Type="http://schemas.openxmlformats.org/officeDocument/2006/relationships/hyperlink" Target="https://podminky.urs.cz/item/CS_URS_2026_01/171201231" TargetMode="External" /><Relationship Id="rId22" Type="http://schemas.openxmlformats.org/officeDocument/2006/relationships/hyperlink" Target="https://podminky.urs.cz/item/CS_URS_2026_01/174151101" TargetMode="External" /><Relationship Id="rId23" Type="http://schemas.openxmlformats.org/officeDocument/2006/relationships/hyperlink" Target="https://podminky.urs.cz/item/CS_URS_2026_01/175151101" TargetMode="External" /><Relationship Id="rId24" Type="http://schemas.openxmlformats.org/officeDocument/2006/relationships/hyperlink" Target="https://podminky.urs.cz/item/CS_URS_2026_01/181411132" TargetMode="External" /><Relationship Id="rId25" Type="http://schemas.openxmlformats.org/officeDocument/2006/relationships/hyperlink" Target="https://podminky.urs.cz/item/CS_URS_2026_01/182311123" TargetMode="External" /><Relationship Id="rId26" Type="http://schemas.openxmlformats.org/officeDocument/2006/relationships/hyperlink" Target="https://podminky.urs.cz/item/CS_URS_2026_01/212751103" TargetMode="External" /><Relationship Id="rId27" Type="http://schemas.openxmlformats.org/officeDocument/2006/relationships/hyperlink" Target="https://podminky.urs.cz/item/CS_URS_2026_01/21275110R" TargetMode="External" /><Relationship Id="rId28" Type="http://schemas.openxmlformats.org/officeDocument/2006/relationships/hyperlink" Target="https://podminky.urs.cz/item/CS_URS_2026_01/359901211" TargetMode="External" /><Relationship Id="rId29" Type="http://schemas.openxmlformats.org/officeDocument/2006/relationships/hyperlink" Target="https://podminky.urs.cz/item/CS_URS_2026_01/451573111" TargetMode="External" /><Relationship Id="rId30" Type="http://schemas.openxmlformats.org/officeDocument/2006/relationships/hyperlink" Target="https://podminky.urs.cz/item/CS_URS_2026_01/452112111" TargetMode="External" /><Relationship Id="rId31" Type="http://schemas.openxmlformats.org/officeDocument/2006/relationships/hyperlink" Target="https://podminky.urs.cz/item/CS_URS_2026_01/452311131" TargetMode="External" /><Relationship Id="rId32" Type="http://schemas.openxmlformats.org/officeDocument/2006/relationships/hyperlink" Target="https://podminky.urs.cz/item/CS_URS_2025_01/452351101" TargetMode="External" /><Relationship Id="rId33" Type="http://schemas.openxmlformats.org/officeDocument/2006/relationships/hyperlink" Target="https://podminky.urs.cz/item/CS_URS_2026_01/452351112" TargetMode="External" /><Relationship Id="rId34" Type="http://schemas.openxmlformats.org/officeDocument/2006/relationships/hyperlink" Target="https://podminky.urs.cz/item/CS_URS_2026_01/564841013" TargetMode="External" /><Relationship Id="rId35" Type="http://schemas.openxmlformats.org/officeDocument/2006/relationships/hyperlink" Target="https://podminky.urs.cz/item/CS_URS_2026_01/564851011" TargetMode="External" /><Relationship Id="rId36" Type="http://schemas.openxmlformats.org/officeDocument/2006/relationships/hyperlink" Target="https://podminky.urs.cz/item/CS_URS_2026_01/564871011" TargetMode="External" /><Relationship Id="rId37" Type="http://schemas.openxmlformats.org/officeDocument/2006/relationships/hyperlink" Target="https://podminky.urs.cz/item/CS_URS_2026_01/564871016" TargetMode="External" /><Relationship Id="rId38" Type="http://schemas.openxmlformats.org/officeDocument/2006/relationships/hyperlink" Target="https://podminky.urs.cz/item/CS_URS_2026_01/565175113" TargetMode="External" /><Relationship Id="rId39" Type="http://schemas.openxmlformats.org/officeDocument/2006/relationships/hyperlink" Target="https://podminky.urs.cz/item/CS_URS_2026_01/573111111" TargetMode="External" /><Relationship Id="rId40" Type="http://schemas.openxmlformats.org/officeDocument/2006/relationships/hyperlink" Target="https://podminky.urs.cz/item/CS_URS_2026_01/573231108" TargetMode="External" /><Relationship Id="rId41" Type="http://schemas.openxmlformats.org/officeDocument/2006/relationships/hyperlink" Target="https://podminky.urs.cz/item/CS_URS_2026_01/577134111" TargetMode="External" /><Relationship Id="rId42" Type="http://schemas.openxmlformats.org/officeDocument/2006/relationships/hyperlink" Target="https://podminky.urs.cz/item/CS_URS_2026_01/577156111" TargetMode="External" /><Relationship Id="rId43" Type="http://schemas.openxmlformats.org/officeDocument/2006/relationships/hyperlink" Target="https://podminky.urs.cz/item/CS_URS_2026_01/871443123" TargetMode="External" /><Relationship Id="rId44" Type="http://schemas.openxmlformats.org/officeDocument/2006/relationships/hyperlink" Target="https://podminky.urs.cz/item/CS_URS_2026_01/871473123" TargetMode="External" /><Relationship Id="rId45" Type="http://schemas.openxmlformats.org/officeDocument/2006/relationships/hyperlink" Target="https://podminky.urs.cz/item/CS_URS_2026_01/894411311" TargetMode="External" /><Relationship Id="rId46" Type="http://schemas.openxmlformats.org/officeDocument/2006/relationships/hyperlink" Target="https://podminky.urs.cz/item/CS_URS_2026_01/894412411" TargetMode="External" /><Relationship Id="rId47" Type="http://schemas.openxmlformats.org/officeDocument/2006/relationships/hyperlink" Target="https://podminky.urs.cz/item/CS_URS_2026_01/894414111" TargetMode="External" /><Relationship Id="rId48" Type="http://schemas.openxmlformats.org/officeDocument/2006/relationships/hyperlink" Target="https://podminky.urs.cz/item/CS_URS_2026_01/894414211" TargetMode="External" /><Relationship Id="rId49" Type="http://schemas.openxmlformats.org/officeDocument/2006/relationships/hyperlink" Target="https://podminky.urs.cz/item/CS_URS_2026_01/899104112" TargetMode="External" /><Relationship Id="rId50" Type="http://schemas.openxmlformats.org/officeDocument/2006/relationships/hyperlink" Target="https://podminky.urs.cz/item/CS_URS_2026_01/899722111" TargetMode="External" /><Relationship Id="rId51" Type="http://schemas.openxmlformats.org/officeDocument/2006/relationships/hyperlink" Target="https://podminky.urs.cz/item/CS_URS_2026_01/919735112" TargetMode="External" /><Relationship Id="rId52" Type="http://schemas.openxmlformats.org/officeDocument/2006/relationships/hyperlink" Target="https://podminky.urs.cz/item/CS_URS_2026_01/979021112" TargetMode="External" /><Relationship Id="rId53" Type="http://schemas.openxmlformats.org/officeDocument/2006/relationships/hyperlink" Target="https://podminky.urs.cz/item/CS_URS_2026_01/979051121" TargetMode="External" /><Relationship Id="rId54" Type="http://schemas.openxmlformats.org/officeDocument/2006/relationships/hyperlink" Target="https://podminky.urs.cz/item/CS_URS_2026_01/997221551" TargetMode="External" /><Relationship Id="rId55" Type="http://schemas.openxmlformats.org/officeDocument/2006/relationships/hyperlink" Target="https://podminky.urs.cz/item/CS_URS_2026_01/997221559" TargetMode="External" /><Relationship Id="rId56" Type="http://schemas.openxmlformats.org/officeDocument/2006/relationships/hyperlink" Target="https://podminky.urs.cz/item/CS_URS_2026_01/997221873" TargetMode="External" /><Relationship Id="rId57" Type="http://schemas.openxmlformats.org/officeDocument/2006/relationships/hyperlink" Target="https://podminky.urs.cz/item/CS_URS_2026_01/997221875" TargetMode="External" /><Relationship Id="rId58" Type="http://schemas.openxmlformats.org/officeDocument/2006/relationships/hyperlink" Target="https://podminky.urs.cz/item/CS_URS_2026_01/998276101" TargetMode="External" /><Relationship Id="rId59" Type="http://schemas.openxmlformats.org/officeDocument/2006/relationships/hyperlink" Target="https://podminky.urs.cz/item/CS_URS_2026_01/998276125" TargetMode="External" /><Relationship Id="rId6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29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29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27</v>
      </c>
      <c r="AL14" s="25"/>
      <c r="AM14" s="25"/>
      <c r="AN14" s="37" t="s">
        <v>29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35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36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37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38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39</v>
      </c>
      <c r="E29" s="50"/>
      <c r="F29" s="35" t="s">
        <v>40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41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42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43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44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S3-25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S3-25 - III-2033 Vochov dešťová kanalizace -průtah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22. 1. 2026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30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49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28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50</v>
      </c>
      <c r="D52" s="90"/>
      <c r="E52" s="90"/>
      <c r="F52" s="90"/>
      <c r="G52" s="90"/>
      <c r="H52" s="91"/>
      <c r="I52" s="92" t="s">
        <v>51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52</v>
      </c>
      <c r="AH52" s="90"/>
      <c r="AI52" s="90"/>
      <c r="AJ52" s="90"/>
      <c r="AK52" s="90"/>
      <c r="AL52" s="90"/>
      <c r="AM52" s="90"/>
      <c r="AN52" s="92" t="s">
        <v>53</v>
      </c>
      <c r="AO52" s="90"/>
      <c r="AP52" s="90"/>
      <c r="AQ52" s="94" t="s">
        <v>54</v>
      </c>
      <c r="AR52" s="47"/>
      <c r="AS52" s="95" t="s">
        <v>55</v>
      </c>
      <c r="AT52" s="96" t="s">
        <v>56</v>
      </c>
      <c r="AU52" s="96" t="s">
        <v>57</v>
      </c>
      <c r="AV52" s="96" t="s">
        <v>58</v>
      </c>
      <c r="AW52" s="96" t="s">
        <v>59</v>
      </c>
      <c r="AX52" s="96" t="s">
        <v>60</v>
      </c>
      <c r="AY52" s="96" t="s">
        <v>61</v>
      </c>
      <c r="AZ52" s="96" t="s">
        <v>62</v>
      </c>
      <c r="BA52" s="96" t="s">
        <v>63</v>
      </c>
      <c r="BB52" s="96" t="s">
        <v>64</v>
      </c>
      <c r="BC52" s="96" t="s">
        <v>65</v>
      </c>
      <c r="BD52" s="97" t="s">
        <v>66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67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68</v>
      </c>
      <c r="BT54" s="112" t="s">
        <v>69</v>
      </c>
      <c r="BU54" s="113" t="s">
        <v>70</v>
      </c>
      <c r="BV54" s="112" t="s">
        <v>71</v>
      </c>
      <c r="BW54" s="112" t="s">
        <v>5</v>
      </c>
      <c r="BX54" s="112" t="s">
        <v>72</v>
      </c>
      <c r="CL54" s="112" t="s">
        <v>19</v>
      </c>
    </row>
    <row r="55" s="7" customFormat="1" ht="24.75" customHeight="1">
      <c r="A55" s="114" t="s">
        <v>73</v>
      </c>
      <c r="B55" s="115"/>
      <c r="C55" s="116"/>
      <c r="D55" s="117" t="s">
        <v>74</v>
      </c>
      <c r="E55" s="117"/>
      <c r="F55" s="117"/>
      <c r="G55" s="117"/>
      <c r="H55" s="117"/>
      <c r="I55" s="118"/>
      <c r="J55" s="117" t="s">
        <v>75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'1b - D.1.3.1   SO 301 -St...'!J30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76</v>
      </c>
      <c r="AR55" s="121"/>
      <c r="AS55" s="122">
        <v>0</v>
      </c>
      <c r="AT55" s="123">
        <f>ROUND(SUM(AV55:AW55),2)</f>
        <v>0</v>
      </c>
      <c r="AU55" s="124">
        <f>'1b - D.1.3.1   SO 301 -St...'!P88</f>
        <v>0</v>
      </c>
      <c r="AV55" s="123">
        <f>'1b - D.1.3.1   SO 301 -St...'!J33</f>
        <v>0</v>
      </c>
      <c r="AW55" s="123">
        <f>'1b - D.1.3.1   SO 301 -St...'!J34</f>
        <v>0</v>
      </c>
      <c r="AX55" s="123">
        <f>'1b - D.1.3.1   SO 301 -St...'!J35</f>
        <v>0</v>
      </c>
      <c r="AY55" s="123">
        <f>'1b - D.1.3.1   SO 301 -St...'!J36</f>
        <v>0</v>
      </c>
      <c r="AZ55" s="123">
        <f>'1b - D.1.3.1   SO 301 -St...'!F33</f>
        <v>0</v>
      </c>
      <c r="BA55" s="123">
        <f>'1b - D.1.3.1   SO 301 -St...'!F34</f>
        <v>0</v>
      </c>
      <c r="BB55" s="123">
        <f>'1b - D.1.3.1   SO 301 -St...'!F35</f>
        <v>0</v>
      </c>
      <c r="BC55" s="123">
        <f>'1b - D.1.3.1   SO 301 -St...'!F36</f>
        <v>0</v>
      </c>
      <c r="BD55" s="125">
        <f>'1b - D.1.3.1   SO 301 -St...'!F37</f>
        <v>0</v>
      </c>
      <c r="BE55" s="7"/>
      <c r="BT55" s="126" t="s">
        <v>77</v>
      </c>
      <c r="BV55" s="126" t="s">
        <v>71</v>
      </c>
      <c r="BW55" s="126" t="s">
        <v>78</v>
      </c>
      <c r="BX55" s="126" t="s">
        <v>5</v>
      </c>
      <c r="CL55" s="126" t="s">
        <v>19</v>
      </c>
      <c r="CM55" s="126" t="s">
        <v>79</v>
      </c>
    </row>
    <row r="56" s="7" customFormat="1" ht="24.75" customHeight="1">
      <c r="A56" s="114" t="s">
        <v>73</v>
      </c>
      <c r="B56" s="115"/>
      <c r="C56" s="116"/>
      <c r="D56" s="117" t="s">
        <v>80</v>
      </c>
      <c r="E56" s="117"/>
      <c r="F56" s="117"/>
      <c r="G56" s="117"/>
      <c r="H56" s="117"/>
      <c r="I56" s="118"/>
      <c r="J56" s="117" t="s">
        <v>81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'1c - D.1.3.1   SO 301 -St...'!J30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76</v>
      </c>
      <c r="AR56" s="121"/>
      <c r="AS56" s="127">
        <v>0</v>
      </c>
      <c r="AT56" s="128">
        <f>ROUND(SUM(AV56:AW56),2)</f>
        <v>0</v>
      </c>
      <c r="AU56" s="129">
        <f>'1c - D.1.3.1   SO 301 -St...'!P88</f>
        <v>0</v>
      </c>
      <c r="AV56" s="128">
        <f>'1c - D.1.3.1   SO 301 -St...'!J33</f>
        <v>0</v>
      </c>
      <c r="AW56" s="128">
        <f>'1c - D.1.3.1   SO 301 -St...'!J34</f>
        <v>0</v>
      </c>
      <c r="AX56" s="128">
        <f>'1c - D.1.3.1   SO 301 -St...'!J35</f>
        <v>0</v>
      </c>
      <c r="AY56" s="128">
        <f>'1c - D.1.3.1   SO 301 -St...'!J36</f>
        <v>0</v>
      </c>
      <c r="AZ56" s="128">
        <f>'1c - D.1.3.1   SO 301 -St...'!F33</f>
        <v>0</v>
      </c>
      <c r="BA56" s="128">
        <f>'1c - D.1.3.1   SO 301 -St...'!F34</f>
        <v>0</v>
      </c>
      <c r="BB56" s="128">
        <f>'1c - D.1.3.1   SO 301 -St...'!F35</f>
        <v>0</v>
      </c>
      <c r="BC56" s="128">
        <f>'1c - D.1.3.1   SO 301 -St...'!F36</f>
        <v>0</v>
      </c>
      <c r="BD56" s="130">
        <f>'1c - D.1.3.1   SO 301 -St...'!F37</f>
        <v>0</v>
      </c>
      <c r="BE56" s="7"/>
      <c r="BT56" s="126" t="s">
        <v>77</v>
      </c>
      <c r="BV56" s="126" t="s">
        <v>71</v>
      </c>
      <c r="BW56" s="126" t="s">
        <v>82</v>
      </c>
      <c r="BX56" s="126" t="s">
        <v>5</v>
      </c>
      <c r="CL56" s="126" t="s">
        <v>19</v>
      </c>
      <c r="CM56" s="126" t="s">
        <v>79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TH/rzDLstaoV/10ndIQyB2TtEocn7pp1tWUExseQtu0sd5ptDheva1HXVO6wReK6zZgWaKZvySWRQ6F8LoZ+Yw==" hashValue="Y40Q0SR7o4mEnVVe5scCzv1XVLYJQMkdZe68nZhvLYUo92kBSXo1/AEtN92RlH2k/C083ulkYdY6crZ2zkZyh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b - D.1.3.1   SO 301 -St...'!C2" display="/"/>
    <hyperlink ref="A56" location="'1c - D.1.3.1   SO 301 -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78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83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S3-25 - III-2033 Vochov dešťová kanalizace -průtah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84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22. 1. 2026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27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32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27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33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35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37</v>
      </c>
      <c r="G32" s="41"/>
      <c r="H32" s="41"/>
      <c r="I32" s="148" t="s">
        <v>36</v>
      </c>
      <c r="J32" s="148" t="s">
        <v>38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39</v>
      </c>
      <c r="E33" s="135" t="s">
        <v>40</v>
      </c>
      <c r="F33" s="150">
        <f>ROUND((SUM(BE88:BE719)),  2)</f>
        <v>0</v>
      </c>
      <c r="G33" s="41"/>
      <c r="H33" s="41"/>
      <c r="I33" s="151">
        <v>0.20999999999999999</v>
      </c>
      <c r="J33" s="150">
        <f>ROUND(((SUM(BE88:BE719))*I33),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41</v>
      </c>
      <c r="F34" s="150">
        <f>ROUND((SUM(BF88:BF719)),  2)</f>
        <v>0</v>
      </c>
      <c r="G34" s="41"/>
      <c r="H34" s="41"/>
      <c r="I34" s="151">
        <v>0.12</v>
      </c>
      <c r="J34" s="150">
        <f>ROUND(((SUM(BF88:BF719))*I34),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42</v>
      </c>
      <c r="F35" s="150">
        <f>ROUND((SUM(BG88:BG719)),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43</v>
      </c>
      <c r="F36" s="150">
        <f>ROUND((SUM(BH88:BH719)),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44</v>
      </c>
      <c r="F37" s="150">
        <f>ROUND((SUM(BI88:BI719)),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86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S3-25 - III-2033 Vochov dešťová kanalizace -průtah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84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1b - D.1.3.1   SO 301 -Stoka D2 - km 0,00-0,28953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22. 1. 2026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87</v>
      </c>
      <c r="D57" s="165"/>
      <c r="E57" s="165"/>
      <c r="F57" s="165"/>
      <c r="G57" s="165"/>
      <c r="H57" s="165"/>
      <c r="I57" s="165"/>
      <c r="J57" s="166" t="s">
        <v>88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67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89</v>
      </c>
    </row>
    <row r="60" s="9" customFormat="1" ht="24.96" customHeight="1">
      <c r="A60" s="9"/>
      <c r="B60" s="168"/>
      <c r="C60" s="169"/>
      <c r="D60" s="170" t="s">
        <v>90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91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92</v>
      </c>
      <c r="E62" s="177"/>
      <c r="F62" s="177"/>
      <c r="G62" s="177"/>
      <c r="H62" s="177"/>
      <c r="I62" s="177"/>
      <c r="J62" s="178">
        <f>J385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93</v>
      </c>
      <c r="E63" s="177"/>
      <c r="F63" s="177"/>
      <c r="G63" s="177"/>
      <c r="H63" s="177"/>
      <c r="I63" s="177"/>
      <c r="J63" s="178">
        <f>J391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94</v>
      </c>
      <c r="E64" s="177"/>
      <c r="F64" s="177"/>
      <c r="G64" s="177"/>
      <c r="H64" s="177"/>
      <c r="I64" s="177"/>
      <c r="J64" s="178">
        <f>J397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95</v>
      </c>
      <c r="E65" s="177"/>
      <c r="F65" s="177"/>
      <c r="G65" s="177"/>
      <c r="H65" s="177"/>
      <c r="I65" s="177"/>
      <c r="J65" s="178">
        <f>J456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96</v>
      </c>
      <c r="E66" s="177"/>
      <c r="F66" s="177"/>
      <c r="G66" s="177"/>
      <c r="H66" s="177"/>
      <c r="I66" s="177"/>
      <c r="J66" s="178">
        <f>J513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97</v>
      </c>
      <c r="E67" s="177"/>
      <c r="F67" s="177"/>
      <c r="G67" s="177"/>
      <c r="H67" s="177"/>
      <c r="I67" s="177"/>
      <c r="J67" s="178">
        <f>J669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98</v>
      </c>
      <c r="E68" s="177"/>
      <c r="F68" s="177"/>
      <c r="G68" s="177"/>
      <c r="H68" s="177"/>
      <c r="I68" s="177"/>
      <c r="J68" s="178">
        <f>J715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99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S3-25 - III-2033 Vochov dešťová kanalizace -průtah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84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 xml:space="preserve">1b - D.1.3.1   SO 301 -Stoka D2 - km 0,00-0,28953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 xml:space="preserve"> </v>
      </c>
      <c r="G82" s="43"/>
      <c r="H82" s="43"/>
      <c r="I82" s="35" t="s">
        <v>23</v>
      </c>
      <c r="J82" s="75" t="str">
        <f>IF(J12="","",J12)</f>
        <v>22. 1. 2026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 xml:space="preserve"> </v>
      </c>
      <c r="G84" s="43"/>
      <c r="H84" s="43"/>
      <c r="I84" s="35" t="s">
        <v>30</v>
      </c>
      <c r="J84" s="39" t="str">
        <f>E21</f>
        <v xml:space="preserve"> 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28</v>
      </c>
      <c r="D85" s="43"/>
      <c r="E85" s="43"/>
      <c r="F85" s="30" t="str">
        <f>IF(E18="","",E18)</f>
        <v>Vyplň údaj</v>
      </c>
      <c r="G85" s="43"/>
      <c r="H85" s="43"/>
      <c r="I85" s="35" t="s">
        <v>32</v>
      </c>
      <c r="J85" s="39" t="str">
        <f>E24</f>
        <v xml:space="preserve"> 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100</v>
      </c>
      <c r="D87" s="183" t="s">
        <v>54</v>
      </c>
      <c r="E87" s="183" t="s">
        <v>50</v>
      </c>
      <c r="F87" s="183" t="s">
        <v>51</v>
      </c>
      <c r="G87" s="183" t="s">
        <v>101</v>
      </c>
      <c r="H87" s="183" t="s">
        <v>102</v>
      </c>
      <c r="I87" s="183" t="s">
        <v>103</v>
      </c>
      <c r="J87" s="183" t="s">
        <v>88</v>
      </c>
      <c r="K87" s="184" t="s">
        <v>104</v>
      </c>
      <c r="L87" s="185"/>
      <c r="M87" s="95" t="s">
        <v>19</v>
      </c>
      <c r="N87" s="96" t="s">
        <v>39</v>
      </c>
      <c r="O87" s="96" t="s">
        <v>105</v>
      </c>
      <c r="P87" s="96" t="s">
        <v>106</v>
      </c>
      <c r="Q87" s="96" t="s">
        <v>107</v>
      </c>
      <c r="R87" s="96" t="s">
        <v>108</v>
      </c>
      <c r="S87" s="96" t="s">
        <v>109</v>
      </c>
      <c r="T87" s="97" t="s">
        <v>110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111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</f>
        <v>0</v>
      </c>
      <c r="Q88" s="99"/>
      <c r="R88" s="188">
        <f>R89</f>
        <v>579.52820153900007</v>
      </c>
      <c r="S88" s="99"/>
      <c r="T88" s="189">
        <f>T89</f>
        <v>294.58809999999994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68</v>
      </c>
      <c r="AU88" s="20" t="s">
        <v>89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68</v>
      </c>
      <c r="E89" s="194" t="s">
        <v>112</v>
      </c>
      <c r="F89" s="194" t="s">
        <v>113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P90+P385+P391+P397+P456+P513+P669+P715</f>
        <v>0</v>
      </c>
      <c r="Q89" s="199"/>
      <c r="R89" s="200">
        <f>R90+R385+R391+R397+R456+R513+R669+R715</f>
        <v>579.52820153900007</v>
      </c>
      <c r="S89" s="199"/>
      <c r="T89" s="201">
        <f>T90+T385+T391+T397+T456+T513+T669+T715</f>
        <v>294.58809999999994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77</v>
      </c>
      <c r="AT89" s="203" t="s">
        <v>68</v>
      </c>
      <c r="AU89" s="203" t="s">
        <v>69</v>
      </c>
      <c r="AY89" s="202" t="s">
        <v>114</v>
      </c>
      <c r="BK89" s="204">
        <f>BK90+BK385+BK391+BK397+BK456+BK513+BK669+BK715</f>
        <v>0</v>
      </c>
    </row>
    <row r="90" s="12" customFormat="1" ht="22.8" customHeight="1">
      <c r="A90" s="12"/>
      <c r="B90" s="191"/>
      <c r="C90" s="192"/>
      <c r="D90" s="193" t="s">
        <v>68</v>
      </c>
      <c r="E90" s="205" t="s">
        <v>77</v>
      </c>
      <c r="F90" s="205" t="s">
        <v>115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SUM(P91:P384)</f>
        <v>0</v>
      </c>
      <c r="Q90" s="199"/>
      <c r="R90" s="200">
        <f>SUM(R91:R384)</f>
        <v>1.5641156332000001</v>
      </c>
      <c r="S90" s="199"/>
      <c r="T90" s="201">
        <f>SUM(T91:T384)</f>
        <v>287.35609999999997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77</v>
      </c>
      <c r="AT90" s="203" t="s">
        <v>68</v>
      </c>
      <c r="AU90" s="203" t="s">
        <v>77</v>
      </c>
      <c r="AY90" s="202" t="s">
        <v>114</v>
      </c>
      <c r="BK90" s="204">
        <f>SUM(BK91:BK384)</f>
        <v>0</v>
      </c>
    </row>
    <row r="91" s="2" customFormat="1" ht="37.8" customHeight="1">
      <c r="A91" s="41"/>
      <c r="B91" s="42"/>
      <c r="C91" s="207" t="s">
        <v>77</v>
      </c>
      <c r="D91" s="207" t="s">
        <v>116</v>
      </c>
      <c r="E91" s="208" t="s">
        <v>117</v>
      </c>
      <c r="F91" s="209" t="s">
        <v>118</v>
      </c>
      <c r="G91" s="210" t="s">
        <v>119</v>
      </c>
      <c r="H91" s="211">
        <v>3.8999999999999999</v>
      </c>
      <c r="I91" s="212"/>
      <c r="J91" s="213">
        <f>ROUND(I91*H91,2)</f>
        <v>0</v>
      </c>
      <c r="K91" s="209" t="s">
        <v>120</v>
      </c>
      <c r="L91" s="47"/>
      <c r="M91" s="214" t="s">
        <v>19</v>
      </c>
      <c r="N91" s="215" t="s">
        <v>40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0.26000000000000001</v>
      </c>
      <c r="T91" s="217">
        <f>S91*H91</f>
        <v>1.014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121</v>
      </c>
      <c r="AT91" s="218" t="s">
        <v>116</v>
      </c>
      <c r="AU91" s="218" t="s">
        <v>79</v>
      </c>
      <c r="AY91" s="20" t="s">
        <v>114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77</v>
      </c>
      <c r="BK91" s="219">
        <f>ROUND(I91*H91,2)</f>
        <v>0</v>
      </c>
      <c r="BL91" s="20" t="s">
        <v>121</v>
      </c>
      <c r="BM91" s="218" t="s">
        <v>79</v>
      </c>
    </row>
    <row r="92" s="2" customFormat="1">
      <c r="A92" s="41"/>
      <c r="B92" s="42"/>
      <c r="C92" s="43"/>
      <c r="D92" s="220" t="s">
        <v>122</v>
      </c>
      <c r="E92" s="43"/>
      <c r="F92" s="221" t="s">
        <v>123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122</v>
      </c>
      <c r="AU92" s="20" t="s">
        <v>79</v>
      </c>
    </row>
    <row r="93" s="13" customFormat="1">
      <c r="A93" s="13"/>
      <c r="B93" s="225"/>
      <c r="C93" s="226"/>
      <c r="D93" s="227" t="s">
        <v>124</v>
      </c>
      <c r="E93" s="228" t="s">
        <v>19</v>
      </c>
      <c r="F93" s="229" t="s">
        <v>125</v>
      </c>
      <c r="G93" s="226"/>
      <c r="H93" s="230">
        <v>2.73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124</v>
      </c>
      <c r="AU93" s="236" t="s">
        <v>79</v>
      </c>
      <c r="AV93" s="13" t="s">
        <v>79</v>
      </c>
      <c r="AW93" s="13" t="s">
        <v>31</v>
      </c>
      <c r="AX93" s="13" t="s">
        <v>69</v>
      </c>
      <c r="AY93" s="236" t="s">
        <v>114</v>
      </c>
    </row>
    <row r="94" s="13" customFormat="1">
      <c r="A94" s="13"/>
      <c r="B94" s="225"/>
      <c r="C94" s="226"/>
      <c r="D94" s="227" t="s">
        <v>124</v>
      </c>
      <c r="E94" s="228" t="s">
        <v>19</v>
      </c>
      <c r="F94" s="229" t="s">
        <v>126</v>
      </c>
      <c r="G94" s="226"/>
      <c r="H94" s="230">
        <v>1.1399999999999999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124</v>
      </c>
      <c r="AU94" s="236" t="s">
        <v>79</v>
      </c>
      <c r="AV94" s="13" t="s">
        <v>79</v>
      </c>
      <c r="AW94" s="13" t="s">
        <v>31</v>
      </c>
      <c r="AX94" s="13" t="s">
        <v>69</v>
      </c>
      <c r="AY94" s="236" t="s">
        <v>114</v>
      </c>
    </row>
    <row r="95" s="14" customFormat="1">
      <c r="A95" s="14"/>
      <c r="B95" s="237"/>
      <c r="C95" s="238"/>
      <c r="D95" s="227" t="s">
        <v>124</v>
      </c>
      <c r="E95" s="239" t="s">
        <v>19</v>
      </c>
      <c r="F95" s="240" t="s">
        <v>127</v>
      </c>
      <c r="G95" s="238"/>
      <c r="H95" s="241">
        <v>3.8700000000000001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124</v>
      </c>
      <c r="AU95" s="247" t="s">
        <v>79</v>
      </c>
      <c r="AV95" s="14" t="s">
        <v>121</v>
      </c>
      <c r="AW95" s="14" t="s">
        <v>31</v>
      </c>
      <c r="AX95" s="14" t="s">
        <v>69</v>
      </c>
      <c r="AY95" s="247" t="s">
        <v>114</v>
      </c>
    </row>
    <row r="96" s="13" customFormat="1">
      <c r="A96" s="13"/>
      <c r="B96" s="225"/>
      <c r="C96" s="226"/>
      <c r="D96" s="227" t="s">
        <v>124</v>
      </c>
      <c r="E96" s="228" t="s">
        <v>19</v>
      </c>
      <c r="F96" s="229" t="s">
        <v>128</v>
      </c>
      <c r="G96" s="226"/>
      <c r="H96" s="230">
        <v>3.8999999999999999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124</v>
      </c>
      <c r="AU96" s="236" t="s">
        <v>79</v>
      </c>
      <c r="AV96" s="13" t="s">
        <v>79</v>
      </c>
      <c r="AW96" s="13" t="s">
        <v>31</v>
      </c>
      <c r="AX96" s="13" t="s">
        <v>69</v>
      </c>
      <c r="AY96" s="236" t="s">
        <v>114</v>
      </c>
    </row>
    <row r="97" s="14" customFormat="1">
      <c r="A97" s="14"/>
      <c r="B97" s="237"/>
      <c r="C97" s="238"/>
      <c r="D97" s="227" t="s">
        <v>124</v>
      </c>
      <c r="E97" s="239" t="s">
        <v>19</v>
      </c>
      <c r="F97" s="240" t="s">
        <v>127</v>
      </c>
      <c r="G97" s="238"/>
      <c r="H97" s="241">
        <v>3.8999999999999999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124</v>
      </c>
      <c r="AU97" s="247" t="s">
        <v>79</v>
      </c>
      <c r="AV97" s="14" t="s">
        <v>121</v>
      </c>
      <c r="AW97" s="14" t="s">
        <v>31</v>
      </c>
      <c r="AX97" s="14" t="s">
        <v>77</v>
      </c>
      <c r="AY97" s="247" t="s">
        <v>114</v>
      </c>
    </row>
    <row r="98" s="2" customFormat="1" ht="33" customHeight="1">
      <c r="A98" s="41"/>
      <c r="B98" s="42"/>
      <c r="C98" s="207" t="s">
        <v>79</v>
      </c>
      <c r="D98" s="207" t="s">
        <v>116</v>
      </c>
      <c r="E98" s="208" t="s">
        <v>129</v>
      </c>
      <c r="F98" s="209" t="s">
        <v>130</v>
      </c>
      <c r="G98" s="210" t="s">
        <v>119</v>
      </c>
      <c r="H98" s="211">
        <v>3.8999999999999999</v>
      </c>
      <c r="I98" s="212"/>
      <c r="J98" s="213">
        <f>ROUND(I98*H98,2)</f>
        <v>0</v>
      </c>
      <c r="K98" s="209" t="s">
        <v>120</v>
      </c>
      <c r="L98" s="47"/>
      <c r="M98" s="214" t="s">
        <v>19</v>
      </c>
      <c r="N98" s="215" t="s">
        <v>40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0.28999999999999998</v>
      </c>
      <c r="T98" s="217">
        <f>S98*H98</f>
        <v>1.131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121</v>
      </c>
      <c r="AT98" s="218" t="s">
        <v>116</v>
      </c>
      <c r="AU98" s="218" t="s">
        <v>79</v>
      </c>
      <c r="AY98" s="20" t="s">
        <v>114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77</v>
      </c>
      <c r="BK98" s="219">
        <f>ROUND(I98*H98,2)</f>
        <v>0</v>
      </c>
      <c r="BL98" s="20" t="s">
        <v>121</v>
      </c>
      <c r="BM98" s="218" t="s">
        <v>121</v>
      </c>
    </row>
    <row r="99" s="2" customFormat="1">
      <c r="A99" s="41"/>
      <c r="B99" s="42"/>
      <c r="C99" s="43"/>
      <c r="D99" s="220" t="s">
        <v>122</v>
      </c>
      <c r="E99" s="43"/>
      <c r="F99" s="221" t="s">
        <v>131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122</v>
      </c>
      <c r="AU99" s="20" t="s">
        <v>79</v>
      </c>
    </row>
    <row r="100" s="13" customFormat="1">
      <c r="A100" s="13"/>
      <c r="B100" s="225"/>
      <c r="C100" s="226"/>
      <c r="D100" s="227" t="s">
        <v>124</v>
      </c>
      <c r="E100" s="228" t="s">
        <v>19</v>
      </c>
      <c r="F100" s="229" t="s">
        <v>132</v>
      </c>
      <c r="G100" s="226"/>
      <c r="H100" s="230">
        <v>3.8999999999999999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124</v>
      </c>
      <c r="AU100" s="236" t="s">
        <v>79</v>
      </c>
      <c r="AV100" s="13" t="s">
        <v>79</v>
      </c>
      <c r="AW100" s="13" t="s">
        <v>31</v>
      </c>
      <c r="AX100" s="13" t="s">
        <v>69</v>
      </c>
      <c r="AY100" s="236" t="s">
        <v>114</v>
      </c>
    </row>
    <row r="101" s="14" customFormat="1">
      <c r="A101" s="14"/>
      <c r="B101" s="237"/>
      <c r="C101" s="238"/>
      <c r="D101" s="227" t="s">
        <v>124</v>
      </c>
      <c r="E101" s="239" t="s">
        <v>19</v>
      </c>
      <c r="F101" s="240" t="s">
        <v>127</v>
      </c>
      <c r="G101" s="238"/>
      <c r="H101" s="241">
        <v>3.8999999999999999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124</v>
      </c>
      <c r="AU101" s="247" t="s">
        <v>79</v>
      </c>
      <c r="AV101" s="14" t="s">
        <v>121</v>
      </c>
      <c r="AW101" s="14" t="s">
        <v>31</v>
      </c>
      <c r="AX101" s="14" t="s">
        <v>77</v>
      </c>
      <c r="AY101" s="247" t="s">
        <v>114</v>
      </c>
    </row>
    <row r="102" s="2" customFormat="1" ht="37.8" customHeight="1">
      <c r="A102" s="41"/>
      <c r="B102" s="42"/>
      <c r="C102" s="207" t="s">
        <v>133</v>
      </c>
      <c r="D102" s="207" t="s">
        <v>116</v>
      </c>
      <c r="E102" s="208" t="s">
        <v>134</v>
      </c>
      <c r="F102" s="209" t="s">
        <v>135</v>
      </c>
      <c r="G102" s="210" t="s">
        <v>119</v>
      </c>
      <c r="H102" s="211">
        <v>360.26999999999998</v>
      </c>
      <c r="I102" s="212"/>
      <c r="J102" s="213">
        <f>ROUND(I102*H102,2)</f>
        <v>0</v>
      </c>
      <c r="K102" s="209" t="s">
        <v>120</v>
      </c>
      <c r="L102" s="47"/>
      <c r="M102" s="214" t="s">
        <v>19</v>
      </c>
      <c r="N102" s="215" t="s">
        <v>40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0.75</v>
      </c>
      <c r="T102" s="217">
        <f>S102*H102</f>
        <v>270.20249999999999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121</v>
      </c>
      <c r="AT102" s="218" t="s">
        <v>116</v>
      </c>
      <c r="AU102" s="218" t="s">
        <v>79</v>
      </c>
      <c r="AY102" s="20" t="s">
        <v>114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77</v>
      </c>
      <c r="BK102" s="219">
        <f>ROUND(I102*H102,2)</f>
        <v>0</v>
      </c>
      <c r="BL102" s="20" t="s">
        <v>121</v>
      </c>
      <c r="BM102" s="218" t="s">
        <v>136</v>
      </c>
    </row>
    <row r="103" s="2" customFormat="1">
      <c r="A103" s="41"/>
      <c r="B103" s="42"/>
      <c r="C103" s="43"/>
      <c r="D103" s="220" t="s">
        <v>122</v>
      </c>
      <c r="E103" s="43"/>
      <c r="F103" s="221" t="s">
        <v>137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122</v>
      </c>
      <c r="AU103" s="20" t="s">
        <v>79</v>
      </c>
    </row>
    <row r="104" s="13" customFormat="1">
      <c r="A104" s="13"/>
      <c r="B104" s="225"/>
      <c r="C104" s="226"/>
      <c r="D104" s="227" t="s">
        <v>124</v>
      </c>
      <c r="E104" s="228" t="s">
        <v>19</v>
      </c>
      <c r="F104" s="229" t="s">
        <v>138</v>
      </c>
      <c r="G104" s="226"/>
      <c r="H104" s="230">
        <v>38.584000000000003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124</v>
      </c>
      <c r="AU104" s="236" t="s">
        <v>79</v>
      </c>
      <c r="AV104" s="13" t="s">
        <v>79</v>
      </c>
      <c r="AW104" s="13" t="s">
        <v>31</v>
      </c>
      <c r="AX104" s="13" t="s">
        <v>69</v>
      </c>
      <c r="AY104" s="236" t="s">
        <v>114</v>
      </c>
    </row>
    <row r="105" s="13" customFormat="1">
      <c r="A105" s="13"/>
      <c r="B105" s="225"/>
      <c r="C105" s="226"/>
      <c r="D105" s="227" t="s">
        <v>124</v>
      </c>
      <c r="E105" s="228" t="s">
        <v>19</v>
      </c>
      <c r="F105" s="229" t="s">
        <v>139</v>
      </c>
      <c r="G105" s="226"/>
      <c r="H105" s="230">
        <v>305.25599999999997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124</v>
      </c>
      <c r="AU105" s="236" t="s">
        <v>79</v>
      </c>
      <c r="AV105" s="13" t="s">
        <v>79</v>
      </c>
      <c r="AW105" s="13" t="s">
        <v>31</v>
      </c>
      <c r="AX105" s="13" t="s">
        <v>69</v>
      </c>
      <c r="AY105" s="236" t="s">
        <v>114</v>
      </c>
    </row>
    <row r="106" s="13" customFormat="1">
      <c r="A106" s="13"/>
      <c r="B106" s="225"/>
      <c r="C106" s="226"/>
      <c r="D106" s="227" t="s">
        <v>124</v>
      </c>
      <c r="E106" s="228" t="s">
        <v>19</v>
      </c>
      <c r="F106" s="229" t="s">
        <v>140</v>
      </c>
      <c r="G106" s="226"/>
      <c r="H106" s="230">
        <v>11.59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124</v>
      </c>
      <c r="AU106" s="236" t="s">
        <v>79</v>
      </c>
      <c r="AV106" s="13" t="s">
        <v>79</v>
      </c>
      <c r="AW106" s="13" t="s">
        <v>31</v>
      </c>
      <c r="AX106" s="13" t="s">
        <v>69</v>
      </c>
      <c r="AY106" s="236" t="s">
        <v>114</v>
      </c>
    </row>
    <row r="107" s="15" customFormat="1">
      <c r="A107" s="15"/>
      <c r="B107" s="248"/>
      <c r="C107" s="249"/>
      <c r="D107" s="227" t="s">
        <v>124</v>
      </c>
      <c r="E107" s="250" t="s">
        <v>19</v>
      </c>
      <c r="F107" s="251" t="s">
        <v>141</v>
      </c>
      <c r="G107" s="249"/>
      <c r="H107" s="252">
        <v>355.43000000000001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124</v>
      </c>
      <c r="AU107" s="258" t="s">
        <v>79</v>
      </c>
      <c r="AV107" s="15" t="s">
        <v>133</v>
      </c>
      <c r="AW107" s="15" t="s">
        <v>31</v>
      </c>
      <c r="AX107" s="15" t="s">
        <v>69</v>
      </c>
      <c r="AY107" s="258" t="s">
        <v>114</v>
      </c>
    </row>
    <row r="108" s="13" customFormat="1">
      <c r="A108" s="13"/>
      <c r="B108" s="225"/>
      <c r="C108" s="226"/>
      <c r="D108" s="227" t="s">
        <v>124</v>
      </c>
      <c r="E108" s="228" t="s">
        <v>19</v>
      </c>
      <c r="F108" s="229" t="s">
        <v>142</v>
      </c>
      <c r="G108" s="226"/>
      <c r="H108" s="230">
        <v>3.234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124</v>
      </c>
      <c r="AU108" s="236" t="s">
        <v>79</v>
      </c>
      <c r="AV108" s="13" t="s">
        <v>79</v>
      </c>
      <c r="AW108" s="13" t="s">
        <v>31</v>
      </c>
      <c r="AX108" s="13" t="s">
        <v>69</v>
      </c>
      <c r="AY108" s="236" t="s">
        <v>114</v>
      </c>
    </row>
    <row r="109" s="13" customFormat="1">
      <c r="A109" s="13"/>
      <c r="B109" s="225"/>
      <c r="C109" s="226"/>
      <c r="D109" s="227" t="s">
        <v>124</v>
      </c>
      <c r="E109" s="228" t="s">
        <v>19</v>
      </c>
      <c r="F109" s="229" t="s">
        <v>143</v>
      </c>
      <c r="G109" s="226"/>
      <c r="H109" s="230">
        <v>1.6080000000000001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124</v>
      </c>
      <c r="AU109" s="236" t="s">
        <v>79</v>
      </c>
      <c r="AV109" s="13" t="s">
        <v>79</v>
      </c>
      <c r="AW109" s="13" t="s">
        <v>31</v>
      </c>
      <c r="AX109" s="13" t="s">
        <v>69</v>
      </c>
      <c r="AY109" s="236" t="s">
        <v>114</v>
      </c>
    </row>
    <row r="110" s="15" customFormat="1">
      <c r="A110" s="15"/>
      <c r="B110" s="248"/>
      <c r="C110" s="249"/>
      <c r="D110" s="227" t="s">
        <v>124</v>
      </c>
      <c r="E110" s="250" t="s">
        <v>19</v>
      </c>
      <c r="F110" s="251" t="s">
        <v>144</v>
      </c>
      <c r="G110" s="249"/>
      <c r="H110" s="252">
        <v>4.8419999999999996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124</v>
      </c>
      <c r="AU110" s="258" t="s">
        <v>79</v>
      </c>
      <c r="AV110" s="15" t="s">
        <v>133</v>
      </c>
      <c r="AW110" s="15" t="s">
        <v>31</v>
      </c>
      <c r="AX110" s="15" t="s">
        <v>69</v>
      </c>
      <c r="AY110" s="258" t="s">
        <v>114</v>
      </c>
    </row>
    <row r="111" s="14" customFormat="1">
      <c r="A111" s="14"/>
      <c r="B111" s="237"/>
      <c r="C111" s="238"/>
      <c r="D111" s="227" t="s">
        <v>124</v>
      </c>
      <c r="E111" s="239" t="s">
        <v>19</v>
      </c>
      <c r="F111" s="240" t="s">
        <v>127</v>
      </c>
      <c r="G111" s="238"/>
      <c r="H111" s="241">
        <v>360.27199999999999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124</v>
      </c>
      <c r="AU111" s="247" t="s">
        <v>79</v>
      </c>
      <c r="AV111" s="14" t="s">
        <v>121</v>
      </c>
      <c r="AW111" s="14" t="s">
        <v>31</v>
      </c>
      <c r="AX111" s="14" t="s">
        <v>69</v>
      </c>
      <c r="AY111" s="247" t="s">
        <v>114</v>
      </c>
    </row>
    <row r="112" s="13" customFormat="1">
      <c r="A112" s="13"/>
      <c r="B112" s="225"/>
      <c r="C112" s="226"/>
      <c r="D112" s="227" t="s">
        <v>124</v>
      </c>
      <c r="E112" s="228" t="s">
        <v>19</v>
      </c>
      <c r="F112" s="229" t="s">
        <v>145</v>
      </c>
      <c r="G112" s="226"/>
      <c r="H112" s="230">
        <v>360.26999999999998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124</v>
      </c>
      <c r="AU112" s="236" t="s">
        <v>79</v>
      </c>
      <c r="AV112" s="13" t="s">
        <v>79</v>
      </c>
      <c r="AW112" s="13" t="s">
        <v>31</v>
      </c>
      <c r="AX112" s="13" t="s">
        <v>69</v>
      </c>
      <c r="AY112" s="236" t="s">
        <v>114</v>
      </c>
    </row>
    <row r="113" s="14" customFormat="1">
      <c r="A113" s="14"/>
      <c r="B113" s="237"/>
      <c r="C113" s="238"/>
      <c r="D113" s="227" t="s">
        <v>124</v>
      </c>
      <c r="E113" s="239" t="s">
        <v>19</v>
      </c>
      <c r="F113" s="240" t="s">
        <v>127</v>
      </c>
      <c r="G113" s="238"/>
      <c r="H113" s="241">
        <v>360.26999999999998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124</v>
      </c>
      <c r="AU113" s="247" t="s">
        <v>79</v>
      </c>
      <c r="AV113" s="14" t="s">
        <v>121</v>
      </c>
      <c r="AW113" s="14" t="s">
        <v>31</v>
      </c>
      <c r="AX113" s="14" t="s">
        <v>77</v>
      </c>
      <c r="AY113" s="247" t="s">
        <v>114</v>
      </c>
    </row>
    <row r="114" s="2" customFormat="1" ht="37.8" customHeight="1">
      <c r="A114" s="41"/>
      <c r="B114" s="42"/>
      <c r="C114" s="207" t="s">
        <v>121</v>
      </c>
      <c r="D114" s="207" t="s">
        <v>116</v>
      </c>
      <c r="E114" s="208" t="s">
        <v>146</v>
      </c>
      <c r="F114" s="209" t="s">
        <v>147</v>
      </c>
      <c r="G114" s="210" t="s">
        <v>119</v>
      </c>
      <c r="H114" s="211">
        <v>18.010000000000002</v>
      </c>
      <c r="I114" s="212"/>
      <c r="J114" s="213">
        <f>ROUND(I114*H114,2)</f>
        <v>0</v>
      </c>
      <c r="K114" s="209" t="s">
        <v>120</v>
      </c>
      <c r="L114" s="47"/>
      <c r="M114" s="214" t="s">
        <v>19</v>
      </c>
      <c r="N114" s="215" t="s">
        <v>40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0.57999999999999996</v>
      </c>
      <c r="T114" s="217">
        <f>S114*H114</f>
        <v>10.4458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121</v>
      </c>
      <c r="AT114" s="218" t="s">
        <v>116</v>
      </c>
      <c r="AU114" s="218" t="s">
        <v>79</v>
      </c>
      <c r="AY114" s="20" t="s">
        <v>114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77</v>
      </c>
      <c r="BK114" s="219">
        <f>ROUND(I114*H114,2)</f>
        <v>0</v>
      </c>
      <c r="BL114" s="20" t="s">
        <v>121</v>
      </c>
      <c r="BM114" s="218" t="s">
        <v>148</v>
      </c>
    </row>
    <row r="115" s="2" customFormat="1">
      <c r="A115" s="41"/>
      <c r="B115" s="42"/>
      <c r="C115" s="43"/>
      <c r="D115" s="220" t="s">
        <v>122</v>
      </c>
      <c r="E115" s="43"/>
      <c r="F115" s="221" t="s">
        <v>149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122</v>
      </c>
      <c r="AU115" s="20" t="s">
        <v>79</v>
      </c>
    </row>
    <row r="116" s="13" customFormat="1">
      <c r="A116" s="13"/>
      <c r="B116" s="225"/>
      <c r="C116" s="226"/>
      <c r="D116" s="227" t="s">
        <v>124</v>
      </c>
      <c r="E116" s="228" t="s">
        <v>19</v>
      </c>
      <c r="F116" s="229" t="s">
        <v>150</v>
      </c>
      <c r="G116" s="226"/>
      <c r="H116" s="230">
        <v>5.423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124</v>
      </c>
      <c r="AU116" s="236" t="s">
        <v>79</v>
      </c>
      <c r="AV116" s="13" t="s">
        <v>79</v>
      </c>
      <c r="AW116" s="13" t="s">
        <v>31</v>
      </c>
      <c r="AX116" s="13" t="s">
        <v>69</v>
      </c>
      <c r="AY116" s="236" t="s">
        <v>114</v>
      </c>
    </row>
    <row r="117" s="13" customFormat="1">
      <c r="A117" s="13"/>
      <c r="B117" s="225"/>
      <c r="C117" s="226"/>
      <c r="D117" s="227" t="s">
        <v>124</v>
      </c>
      <c r="E117" s="228" t="s">
        <v>19</v>
      </c>
      <c r="F117" s="229" t="s">
        <v>151</v>
      </c>
      <c r="G117" s="226"/>
      <c r="H117" s="230">
        <v>2.2000000000000002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124</v>
      </c>
      <c r="AU117" s="236" t="s">
        <v>79</v>
      </c>
      <c r="AV117" s="13" t="s">
        <v>79</v>
      </c>
      <c r="AW117" s="13" t="s">
        <v>31</v>
      </c>
      <c r="AX117" s="13" t="s">
        <v>69</v>
      </c>
      <c r="AY117" s="236" t="s">
        <v>114</v>
      </c>
    </row>
    <row r="118" s="13" customFormat="1">
      <c r="A118" s="13"/>
      <c r="B118" s="225"/>
      <c r="C118" s="226"/>
      <c r="D118" s="227" t="s">
        <v>124</v>
      </c>
      <c r="E118" s="228" t="s">
        <v>19</v>
      </c>
      <c r="F118" s="229" t="s">
        <v>152</v>
      </c>
      <c r="G118" s="226"/>
      <c r="H118" s="230">
        <v>2.3879999999999999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124</v>
      </c>
      <c r="AU118" s="236" t="s">
        <v>79</v>
      </c>
      <c r="AV118" s="13" t="s">
        <v>79</v>
      </c>
      <c r="AW118" s="13" t="s">
        <v>31</v>
      </c>
      <c r="AX118" s="13" t="s">
        <v>69</v>
      </c>
      <c r="AY118" s="236" t="s">
        <v>114</v>
      </c>
    </row>
    <row r="119" s="15" customFormat="1">
      <c r="A119" s="15"/>
      <c r="B119" s="248"/>
      <c r="C119" s="249"/>
      <c r="D119" s="227" t="s">
        <v>124</v>
      </c>
      <c r="E119" s="250" t="s">
        <v>19</v>
      </c>
      <c r="F119" s="251" t="s">
        <v>153</v>
      </c>
      <c r="G119" s="249"/>
      <c r="H119" s="252">
        <v>10.010999999999999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124</v>
      </c>
      <c r="AU119" s="258" t="s">
        <v>79</v>
      </c>
      <c r="AV119" s="15" t="s">
        <v>133</v>
      </c>
      <c r="AW119" s="15" t="s">
        <v>31</v>
      </c>
      <c r="AX119" s="15" t="s">
        <v>69</v>
      </c>
      <c r="AY119" s="258" t="s">
        <v>114</v>
      </c>
    </row>
    <row r="120" s="13" customFormat="1">
      <c r="A120" s="13"/>
      <c r="B120" s="225"/>
      <c r="C120" s="226"/>
      <c r="D120" s="227" t="s">
        <v>124</v>
      </c>
      <c r="E120" s="228" t="s">
        <v>19</v>
      </c>
      <c r="F120" s="229" t="s">
        <v>154</v>
      </c>
      <c r="G120" s="226"/>
      <c r="H120" s="230">
        <v>8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124</v>
      </c>
      <c r="AU120" s="236" t="s">
        <v>79</v>
      </c>
      <c r="AV120" s="13" t="s">
        <v>79</v>
      </c>
      <c r="AW120" s="13" t="s">
        <v>31</v>
      </c>
      <c r="AX120" s="13" t="s">
        <v>69</v>
      </c>
      <c r="AY120" s="236" t="s">
        <v>114</v>
      </c>
    </row>
    <row r="121" s="15" customFormat="1">
      <c r="A121" s="15"/>
      <c r="B121" s="248"/>
      <c r="C121" s="249"/>
      <c r="D121" s="227" t="s">
        <v>124</v>
      </c>
      <c r="E121" s="250" t="s">
        <v>19</v>
      </c>
      <c r="F121" s="251" t="s">
        <v>155</v>
      </c>
      <c r="G121" s="249"/>
      <c r="H121" s="252">
        <v>8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124</v>
      </c>
      <c r="AU121" s="258" t="s">
        <v>79</v>
      </c>
      <c r="AV121" s="15" t="s">
        <v>133</v>
      </c>
      <c r="AW121" s="15" t="s">
        <v>31</v>
      </c>
      <c r="AX121" s="15" t="s">
        <v>69</v>
      </c>
      <c r="AY121" s="258" t="s">
        <v>114</v>
      </c>
    </row>
    <row r="122" s="14" customFormat="1">
      <c r="A122" s="14"/>
      <c r="B122" s="237"/>
      <c r="C122" s="238"/>
      <c r="D122" s="227" t="s">
        <v>124</v>
      </c>
      <c r="E122" s="239" t="s">
        <v>19</v>
      </c>
      <c r="F122" s="240" t="s">
        <v>127</v>
      </c>
      <c r="G122" s="238"/>
      <c r="H122" s="241">
        <v>18.010999999999999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124</v>
      </c>
      <c r="AU122" s="247" t="s">
        <v>79</v>
      </c>
      <c r="AV122" s="14" t="s">
        <v>121</v>
      </c>
      <c r="AW122" s="14" t="s">
        <v>31</v>
      </c>
      <c r="AX122" s="14" t="s">
        <v>69</v>
      </c>
      <c r="AY122" s="247" t="s">
        <v>114</v>
      </c>
    </row>
    <row r="123" s="13" customFormat="1">
      <c r="A123" s="13"/>
      <c r="B123" s="225"/>
      <c r="C123" s="226"/>
      <c r="D123" s="227" t="s">
        <v>124</v>
      </c>
      <c r="E123" s="228" t="s">
        <v>19</v>
      </c>
      <c r="F123" s="229" t="s">
        <v>156</v>
      </c>
      <c r="G123" s="226"/>
      <c r="H123" s="230">
        <v>18.010000000000002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124</v>
      </c>
      <c r="AU123" s="236" t="s">
        <v>79</v>
      </c>
      <c r="AV123" s="13" t="s">
        <v>79</v>
      </c>
      <c r="AW123" s="13" t="s">
        <v>31</v>
      </c>
      <c r="AX123" s="13" t="s">
        <v>69</v>
      </c>
      <c r="AY123" s="236" t="s">
        <v>114</v>
      </c>
    </row>
    <row r="124" s="14" customFormat="1">
      <c r="A124" s="14"/>
      <c r="B124" s="237"/>
      <c r="C124" s="238"/>
      <c r="D124" s="227" t="s">
        <v>124</v>
      </c>
      <c r="E124" s="239" t="s">
        <v>19</v>
      </c>
      <c r="F124" s="240" t="s">
        <v>127</v>
      </c>
      <c r="G124" s="238"/>
      <c r="H124" s="241">
        <v>18.010000000000002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124</v>
      </c>
      <c r="AU124" s="247" t="s">
        <v>79</v>
      </c>
      <c r="AV124" s="14" t="s">
        <v>121</v>
      </c>
      <c r="AW124" s="14" t="s">
        <v>31</v>
      </c>
      <c r="AX124" s="14" t="s">
        <v>77</v>
      </c>
      <c r="AY124" s="247" t="s">
        <v>114</v>
      </c>
    </row>
    <row r="125" s="2" customFormat="1" ht="37.8" customHeight="1">
      <c r="A125" s="41"/>
      <c r="B125" s="42"/>
      <c r="C125" s="207" t="s">
        <v>157</v>
      </c>
      <c r="D125" s="207" t="s">
        <v>116</v>
      </c>
      <c r="E125" s="208" t="s">
        <v>158</v>
      </c>
      <c r="F125" s="209" t="s">
        <v>159</v>
      </c>
      <c r="G125" s="210" t="s">
        <v>119</v>
      </c>
      <c r="H125" s="211">
        <v>20.739999999999998</v>
      </c>
      <c r="I125" s="212"/>
      <c r="J125" s="213">
        <f>ROUND(I125*H125,2)</f>
        <v>0</v>
      </c>
      <c r="K125" s="209" t="s">
        <v>120</v>
      </c>
      <c r="L125" s="47"/>
      <c r="M125" s="214" t="s">
        <v>19</v>
      </c>
      <c r="N125" s="215" t="s">
        <v>40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0.22</v>
      </c>
      <c r="T125" s="217">
        <f>S125*H125</f>
        <v>4.5627999999999993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121</v>
      </c>
      <c r="AT125" s="218" t="s">
        <v>116</v>
      </c>
      <c r="AU125" s="218" t="s">
        <v>79</v>
      </c>
      <c r="AY125" s="20" t="s">
        <v>114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77</v>
      </c>
      <c r="BK125" s="219">
        <f>ROUND(I125*H125,2)</f>
        <v>0</v>
      </c>
      <c r="BL125" s="20" t="s">
        <v>121</v>
      </c>
      <c r="BM125" s="218" t="s">
        <v>160</v>
      </c>
    </row>
    <row r="126" s="2" customFormat="1">
      <c r="A126" s="41"/>
      <c r="B126" s="42"/>
      <c r="C126" s="43"/>
      <c r="D126" s="220" t="s">
        <v>122</v>
      </c>
      <c r="E126" s="43"/>
      <c r="F126" s="221" t="s">
        <v>161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122</v>
      </c>
      <c r="AU126" s="20" t="s">
        <v>79</v>
      </c>
    </row>
    <row r="127" s="13" customFormat="1">
      <c r="A127" s="13"/>
      <c r="B127" s="225"/>
      <c r="C127" s="226"/>
      <c r="D127" s="227" t="s">
        <v>124</v>
      </c>
      <c r="E127" s="228" t="s">
        <v>19</v>
      </c>
      <c r="F127" s="229" t="s">
        <v>162</v>
      </c>
      <c r="G127" s="226"/>
      <c r="H127" s="230">
        <v>5.423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124</v>
      </c>
      <c r="AU127" s="236" t="s">
        <v>79</v>
      </c>
      <c r="AV127" s="13" t="s">
        <v>79</v>
      </c>
      <c r="AW127" s="13" t="s">
        <v>31</v>
      </c>
      <c r="AX127" s="13" t="s">
        <v>69</v>
      </c>
      <c r="AY127" s="236" t="s">
        <v>114</v>
      </c>
    </row>
    <row r="128" s="13" customFormat="1">
      <c r="A128" s="13"/>
      <c r="B128" s="225"/>
      <c r="C128" s="226"/>
      <c r="D128" s="227" t="s">
        <v>124</v>
      </c>
      <c r="E128" s="228" t="s">
        <v>19</v>
      </c>
      <c r="F128" s="229" t="s">
        <v>163</v>
      </c>
      <c r="G128" s="226"/>
      <c r="H128" s="230">
        <v>2.3879999999999999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124</v>
      </c>
      <c r="AU128" s="236" t="s">
        <v>79</v>
      </c>
      <c r="AV128" s="13" t="s">
        <v>79</v>
      </c>
      <c r="AW128" s="13" t="s">
        <v>31</v>
      </c>
      <c r="AX128" s="13" t="s">
        <v>69</v>
      </c>
      <c r="AY128" s="236" t="s">
        <v>114</v>
      </c>
    </row>
    <row r="129" s="13" customFormat="1">
      <c r="A129" s="13"/>
      <c r="B129" s="225"/>
      <c r="C129" s="226"/>
      <c r="D129" s="227" t="s">
        <v>124</v>
      </c>
      <c r="E129" s="228" t="s">
        <v>19</v>
      </c>
      <c r="F129" s="229" t="s">
        <v>151</v>
      </c>
      <c r="G129" s="226"/>
      <c r="H129" s="230">
        <v>2.2000000000000002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124</v>
      </c>
      <c r="AU129" s="236" t="s">
        <v>79</v>
      </c>
      <c r="AV129" s="13" t="s">
        <v>79</v>
      </c>
      <c r="AW129" s="13" t="s">
        <v>31</v>
      </c>
      <c r="AX129" s="13" t="s">
        <v>69</v>
      </c>
      <c r="AY129" s="236" t="s">
        <v>114</v>
      </c>
    </row>
    <row r="130" s="13" customFormat="1">
      <c r="A130" s="13"/>
      <c r="B130" s="225"/>
      <c r="C130" s="226"/>
      <c r="D130" s="227" t="s">
        <v>124</v>
      </c>
      <c r="E130" s="228" t="s">
        <v>19</v>
      </c>
      <c r="F130" s="229" t="s">
        <v>164</v>
      </c>
      <c r="G130" s="226"/>
      <c r="H130" s="230">
        <v>2.7280000000000002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124</v>
      </c>
      <c r="AU130" s="236" t="s">
        <v>79</v>
      </c>
      <c r="AV130" s="13" t="s">
        <v>79</v>
      </c>
      <c r="AW130" s="13" t="s">
        <v>31</v>
      </c>
      <c r="AX130" s="13" t="s">
        <v>69</v>
      </c>
      <c r="AY130" s="236" t="s">
        <v>114</v>
      </c>
    </row>
    <row r="131" s="15" customFormat="1">
      <c r="A131" s="15"/>
      <c r="B131" s="248"/>
      <c r="C131" s="249"/>
      <c r="D131" s="227" t="s">
        <v>124</v>
      </c>
      <c r="E131" s="250" t="s">
        <v>19</v>
      </c>
      <c r="F131" s="251" t="s">
        <v>153</v>
      </c>
      <c r="G131" s="249"/>
      <c r="H131" s="252">
        <v>12.739000000000001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8" t="s">
        <v>124</v>
      </c>
      <c r="AU131" s="258" t="s">
        <v>79</v>
      </c>
      <c r="AV131" s="15" t="s">
        <v>133</v>
      </c>
      <c r="AW131" s="15" t="s">
        <v>31</v>
      </c>
      <c r="AX131" s="15" t="s">
        <v>69</v>
      </c>
      <c r="AY131" s="258" t="s">
        <v>114</v>
      </c>
    </row>
    <row r="132" s="13" customFormat="1">
      <c r="A132" s="13"/>
      <c r="B132" s="225"/>
      <c r="C132" s="226"/>
      <c r="D132" s="227" t="s">
        <v>124</v>
      </c>
      <c r="E132" s="228" t="s">
        <v>19</v>
      </c>
      <c r="F132" s="229" t="s">
        <v>154</v>
      </c>
      <c r="G132" s="226"/>
      <c r="H132" s="230">
        <v>8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124</v>
      </c>
      <c r="AU132" s="236" t="s">
        <v>79</v>
      </c>
      <c r="AV132" s="13" t="s">
        <v>79</v>
      </c>
      <c r="AW132" s="13" t="s">
        <v>31</v>
      </c>
      <c r="AX132" s="13" t="s">
        <v>69</v>
      </c>
      <c r="AY132" s="236" t="s">
        <v>114</v>
      </c>
    </row>
    <row r="133" s="15" customFormat="1">
      <c r="A133" s="15"/>
      <c r="B133" s="248"/>
      <c r="C133" s="249"/>
      <c r="D133" s="227" t="s">
        <v>124</v>
      </c>
      <c r="E133" s="250" t="s">
        <v>19</v>
      </c>
      <c r="F133" s="251" t="s">
        <v>155</v>
      </c>
      <c r="G133" s="249"/>
      <c r="H133" s="252">
        <v>8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124</v>
      </c>
      <c r="AU133" s="258" t="s">
        <v>79</v>
      </c>
      <c r="AV133" s="15" t="s">
        <v>133</v>
      </c>
      <c r="AW133" s="15" t="s">
        <v>31</v>
      </c>
      <c r="AX133" s="15" t="s">
        <v>69</v>
      </c>
      <c r="AY133" s="258" t="s">
        <v>114</v>
      </c>
    </row>
    <row r="134" s="14" customFormat="1">
      <c r="A134" s="14"/>
      <c r="B134" s="237"/>
      <c r="C134" s="238"/>
      <c r="D134" s="227" t="s">
        <v>124</v>
      </c>
      <c r="E134" s="239" t="s">
        <v>19</v>
      </c>
      <c r="F134" s="240" t="s">
        <v>127</v>
      </c>
      <c r="G134" s="238"/>
      <c r="H134" s="241">
        <v>20.739000000000001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124</v>
      </c>
      <c r="AU134" s="247" t="s">
        <v>79</v>
      </c>
      <c r="AV134" s="14" t="s">
        <v>121</v>
      </c>
      <c r="AW134" s="14" t="s">
        <v>31</v>
      </c>
      <c r="AX134" s="14" t="s">
        <v>69</v>
      </c>
      <c r="AY134" s="247" t="s">
        <v>114</v>
      </c>
    </row>
    <row r="135" s="13" customFormat="1">
      <c r="A135" s="13"/>
      <c r="B135" s="225"/>
      <c r="C135" s="226"/>
      <c r="D135" s="227" t="s">
        <v>124</v>
      </c>
      <c r="E135" s="228" t="s">
        <v>19</v>
      </c>
      <c r="F135" s="229" t="s">
        <v>165</v>
      </c>
      <c r="G135" s="226"/>
      <c r="H135" s="230">
        <v>20.739999999999998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124</v>
      </c>
      <c r="AU135" s="236" t="s">
        <v>79</v>
      </c>
      <c r="AV135" s="13" t="s">
        <v>79</v>
      </c>
      <c r="AW135" s="13" t="s">
        <v>31</v>
      </c>
      <c r="AX135" s="13" t="s">
        <v>69</v>
      </c>
      <c r="AY135" s="236" t="s">
        <v>114</v>
      </c>
    </row>
    <row r="136" s="14" customFormat="1">
      <c r="A136" s="14"/>
      <c r="B136" s="237"/>
      <c r="C136" s="238"/>
      <c r="D136" s="227" t="s">
        <v>124</v>
      </c>
      <c r="E136" s="239" t="s">
        <v>19</v>
      </c>
      <c r="F136" s="240" t="s">
        <v>127</v>
      </c>
      <c r="G136" s="238"/>
      <c r="H136" s="241">
        <v>20.739999999999998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124</v>
      </c>
      <c r="AU136" s="247" t="s">
        <v>79</v>
      </c>
      <c r="AV136" s="14" t="s">
        <v>121</v>
      </c>
      <c r="AW136" s="14" t="s">
        <v>31</v>
      </c>
      <c r="AX136" s="14" t="s">
        <v>77</v>
      </c>
      <c r="AY136" s="247" t="s">
        <v>114</v>
      </c>
    </row>
    <row r="137" s="2" customFormat="1" ht="24.15" customHeight="1">
      <c r="A137" s="41"/>
      <c r="B137" s="42"/>
      <c r="C137" s="207" t="s">
        <v>136</v>
      </c>
      <c r="D137" s="207" t="s">
        <v>116</v>
      </c>
      <c r="E137" s="208" t="s">
        <v>166</v>
      </c>
      <c r="F137" s="209" t="s">
        <v>167</v>
      </c>
      <c r="G137" s="210" t="s">
        <v>168</v>
      </c>
      <c r="H137" s="211">
        <v>1</v>
      </c>
      <c r="I137" s="212"/>
      <c r="J137" s="213">
        <f>ROUND(I137*H137,2)</f>
        <v>0</v>
      </c>
      <c r="K137" s="209" t="s">
        <v>19</v>
      </c>
      <c r="L137" s="47"/>
      <c r="M137" s="214" t="s">
        <v>19</v>
      </c>
      <c r="N137" s="215" t="s">
        <v>40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121</v>
      </c>
      <c r="AT137" s="218" t="s">
        <v>116</v>
      </c>
      <c r="AU137" s="218" t="s">
        <v>79</v>
      </c>
      <c r="AY137" s="20" t="s">
        <v>114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77</v>
      </c>
      <c r="BK137" s="219">
        <f>ROUND(I137*H137,2)</f>
        <v>0</v>
      </c>
      <c r="BL137" s="20" t="s">
        <v>121</v>
      </c>
      <c r="BM137" s="218" t="s">
        <v>8</v>
      </c>
    </row>
    <row r="138" s="13" customFormat="1">
      <c r="A138" s="13"/>
      <c r="B138" s="225"/>
      <c r="C138" s="226"/>
      <c r="D138" s="227" t="s">
        <v>124</v>
      </c>
      <c r="E138" s="228" t="s">
        <v>19</v>
      </c>
      <c r="F138" s="229" t="s">
        <v>169</v>
      </c>
      <c r="G138" s="226"/>
      <c r="H138" s="230">
        <v>1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124</v>
      </c>
      <c r="AU138" s="236" t="s">
        <v>79</v>
      </c>
      <c r="AV138" s="13" t="s">
        <v>79</v>
      </c>
      <c r="AW138" s="13" t="s">
        <v>31</v>
      </c>
      <c r="AX138" s="13" t="s">
        <v>69</v>
      </c>
      <c r="AY138" s="236" t="s">
        <v>114</v>
      </c>
    </row>
    <row r="139" s="14" customFormat="1">
      <c r="A139" s="14"/>
      <c r="B139" s="237"/>
      <c r="C139" s="238"/>
      <c r="D139" s="227" t="s">
        <v>124</v>
      </c>
      <c r="E139" s="239" t="s">
        <v>19</v>
      </c>
      <c r="F139" s="240" t="s">
        <v>127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124</v>
      </c>
      <c r="AU139" s="247" t="s">
        <v>79</v>
      </c>
      <c r="AV139" s="14" t="s">
        <v>121</v>
      </c>
      <c r="AW139" s="14" t="s">
        <v>31</v>
      </c>
      <c r="AX139" s="14" t="s">
        <v>77</v>
      </c>
      <c r="AY139" s="247" t="s">
        <v>114</v>
      </c>
    </row>
    <row r="140" s="2" customFormat="1" ht="16.5" customHeight="1">
      <c r="A140" s="41"/>
      <c r="B140" s="42"/>
      <c r="C140" s="207" t="s">
        <v>170</v>
      </c>
      <c r="D140" s="207" t="s">
        <v>116</v>
      </c>
      <c r="E140" s="208" t="s">
        <v>171</v>
      </c>
      <c r="F140" s="209" t="s">
        <v>172</v>
      </c>
      <c r="G140" s="210" t="s">
        <v>119</v>
      </c>
      <c r="H140" s="211">
        <v>8.5199999999999996</v>
      </c>
      <c r="I140" s="212"/>
      <c r="J140" s="213">
        <f>ROUND(I140*H140,2)</f>
        <v>0</v>
      </c>
      <c r="K140" s="209" t="s">
        <v>120</v>
      </c>
      <c r="L140" s="47"/>
      <c r="M140" s="214" t="s">
        <v>19</v>
      </c>
      <c r="N140" s="215" t="s">
        <v>40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121</v>
      </c>
      <c r="AT140" s="218" t="s">
        <v>116</v>
      </c>
      <c r="AU140" s="218" t="s">
        <v>79</v>
      </c>
      <c r="AY140" s="20" t="s">
        <v>114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77</v>
      </c>
      <c r="BK140" s="219">
        <f>ROUND(I140*H140,2)</f>
        <v>0</v>
      </c>
      <c r="BL140" s="20" t="s">
        <v>121</v>
      </c>
      <c r="BM140" s="218" t="s">
        <v>173</v>
      </c>
    </row>
    <row r="141" s="2" customFormat="1">
      <c r="A141" s="41"/>
      <c r="B141" s="42"/>
      <c r="C141" s="43"/>
      <c r="D141" s="220" t="s">
        <v>122</v>
      </c>
      <c r="E141" s="43"/>
      <c r="F141" s="221" t="s">
        <v>174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122</v>
      </c>
      <c r="AU141" s="20" t="s">
        <v>79</v>
      </c>
    </row>
    <row r="142" s="13" customFormat="1">
      <c r="A142" s="13"/>
      <c r="B142" s="225"/>
      <c r="C142" s="226"/>
      <c r="D142" s="227" t="s">
        <v>124</v>
      </c>
      <c r="E142" s="228" t="s">
        <v>19</v>
      </c>
      <c r="F142" s="229" t="s">
        <v>175</v>
      </c>
      <c r="G142" s="226"/>
      <c r="H142" s="230">
        <v>4.3680000000000003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124</v>
      </c>
      <c r="AU142" s="236" t="s">
        <v>79</v>
      </c>
      <c r="AV142" s="13" t="s">
        <v>79</v>
      </c>
      <c r="AW142" s="13" t="s">
        <v>31</v>
      </c>
      <c r="AX142" s="13" t="s">
        <v>69</v>
      </c>
      <c r="AY142" s="236" t="s">
        <v>114</v>
      </c>
    </row>
    <row r="143" s="15" customFormat="1">
      <c r="A143" s="15"/>
      <c r="B143" s="248"/>
      <c r="C143" s="249"/>
      <c r="D143" s="227" t="s">
        <v>124</v>
      </c>
      <c r="E143" s="250" t="s">
        <v>19</v>
      </c>
      <c r="F143" s="251" t="s">
        <v>176</v>
      </c>
      <c r="G143" s="249"/>
      <c r="H143" s="252">
        <v>4.3680000000000003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8" t="s">
        <v>124</v>
      </c>
      <c r="AU143" s="258" t="s">
        <v>79</v>
      </c>
      <c r="AV143" s="15" t="s">
        <v>133</v>
      </c>
      <c r="AW143" s="15" t="s">
        <v>31</v>
      </c>
      <c r="AX143" s="15" t="s">
        <v>69</v>
      </c>
      <c r="AY143" s="258" t="s">
        <v>114</v>
      </c>
    </row>
    <row r="144" s="13" customFormat="1">
      <c r="A144" s="13"/>
      <c r="B144" s="225"/>
      <c r="C144" s="226"/>
      <c r="D144" s="227" t="s">
        <v>124</v>
      </c>
      <c r="E144" s="228" t="s">
        <v>19</v>
      </c>
      <c r="F144" s="229" t="s">
        <v>177</v>
      </c>
      <c r="G144" s="226"/>
      <c r="H144" s="230">
        <v>2.6160000000000001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124</v>
      </c>
      <c r="AU144" s="236" t="s">
        <v>79</v>
      </c>
      <c r="AV144" s="13" t="s">
        <v>79</v>
      </c>
      <c r="AW144" s="13" t="s">
        <v>31</v>
      </c>
      <c r="AX144" s="13" t="s">
        <v>69</v>
      </c>
      <c r="AY144" s="236" t="s">
        <v>114</v>
      </c>
    </row>
    <row r="145" s="13" customFormat="1">
      <c r="A145" s="13"/>
      <c r="B145" s="225"/>
      <c r="C145" s="226"/>
      <c r="D145" s="227" t="s">
        <v>124</v>
      </c>
      <c r="E145" s="228" t="s">
        <v>19</v>
      </c>
      <c r="F145" s="229" t="s">
        <v>178</v>
      </c>
      <c r="G145" s="226"/>
      <c r="H145" s="230">
        <v>1.54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124</v>
      </c>
      <c r="AU145" s="236" t="s">
        <v>79</v>
      </c>
      <c r="AV145" s="13" t="s">
        <v>79</v>
      </c>
      <c r="AW145" s="13" t="s">
        <v>31</v>
      </c>
      <c r="AX145" s="13" t="s">
        <v>69</v>
      </c>
      <c r="AY145" s="236" t="s">
        <v>114</v>
      </c>
    </row>
    <row r="146" s="15" customFormat="1">
      <c r="A146" s="15"/>
      <c r="B146" s="248"/>
      <c r="C146" s="249"/>
      <c r="D146" s="227" t="s">
        <v>124</v>
      </c>
      <c r="E146" s="250" t="s">
        <v>19</v>
      </c>
      <c r="F146" s="251" t="s">
        <v>179</v>
      </c>
      <c r="G146" s="249"/>
      <c r="H146" s="252">
        <v>4.1559999999999997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8" t="s">
        <v>124</v>
      </c>
      <c r="AU146" s="258" t="s">
        <v>79</v>
      </c>
      <c r="AV146" s="15" t="s">
        <v>133</v>
      </c>
      <c r="AW146" s="15" t="s">
        <v>31</v>
      </c>
      <c r="AX146" s="15" t="s">
        <v>69</v>
      </c>
      <c r="AY146" s="258" t="s">
        <v>114</v>
      </c>
    </row>
    <row r="147" s="14" customFormat="1">
      <c r="A147" s="14"/>
      <c r="B147" s="237"/>
      <c r="C147" s="238"/>
      <c r="D147" s="227" t="s">
        <v>124</v>
      </c>
      <c r="E147" s="239" t="s">
        <v>19</v>
      </c>
      <c r="F147" s="240" t="s">
        <v>127</v>
      </c>
      <c r="G147" s="238"/>
      <c r="H147" s="241">
        <v>8.5239999999999991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124</v>
      </c>
      <c r="AU147" s="247" t="s">
        <v>79</v>
      </c>
      <c r="AV147" s="14" t="s">
        <v>121</v>
      </c>
      <c r="AW147" s="14" t="s">
        <v>31</v>
      </c>
      <c r="AX147" s="14" t="s">
        <v>69</v>
      </c>
      <c r="AY147" s="247" t="s">
        <v>114</v>
      </c>
    </row>
    <row r="148" s="13" customFormat="1">
      <c r="A148" s="13"/>
      <c r="B148" s="225"/>
      <c r="C148" s="226"/>
      <c r="D148" s="227" t="s">
        <v>124</v>
      </c>
      <c r="E148" s="228" t="s">
        <v>19</v>
      </c>
      <c r="F148" s="229" t="s">
        <v>180</v>
      </c>
      <c r="G148" s="226"/>
      <c r="H148" s="230">
        <v>8.5199999999999996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124</v>
      </c>
      <c r="AU148" s="236" t="s">
        <v>79</v>
      </c>
      <c r="AV148" s="13" t="s">
        <v>79</v>
      </c>
      <c r="AW148" s="13" t="s">
        <v>31</v>
      </c>
      <c r="AX148" s="13" t="s">
        <v>69</v>
      </c>
      <c r="AY148" s="236" t="s">
        <v>114</v>
      </c>
    </row>
    <row r="149" s="14" customFormat="1">
      <c r="A149" s="14"/>
      <c r="B149" s="237"/>
      <c r="C149" s="238"/>
      <c r="D149" s="227" t="s">
        <v>124</v>
      </c>
      <c r="E149" s="239" t="s">
        <v>19</v>
      </c>
      <c r="F149" s="240" t="s">
        <v>127</v>
      </c>
      <c r="G149" s="238"/>
      <c r="H149" s="241">
        <v>8.5199999999999996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124</v>
      </c>
      <c r="AU149" s="247" t="s">
        <v>79</v>
      </c>
      <c r="AV149" s="14" t="s">
        <v>121</v>
      </c>
      <c r="AW149" s="14" t="s">
        <v>31</v>
      </c>
      <c r="AX149" s="14" t="s">
        <v>77</v>
      </c>
      <c r="AY149" s="247" t="s">
        <v>114</v>
      </c>
    </row>
    <row r="150" s="2" customFormat="1" ht="24.15" customHeight="1">
      <c r="A150" s="41"/>
      <c r="B150" s="42"/>
      <c r="C150" s="207" t="s">
        <v>148</v>
      </c>
      <c r="D150" s="207" t="s">
        <v>116</v>
      </c>
      <c r="E150" s="208" t="s">
        <v>181</v>
      </c>
      <c r="F150" s="209" t="s">
        <v>182</v>
      </c>
      <c r="G150" s="210" t="s">
        <v>183</v>
      </c>
      <c r="H150" s="211">
        <v>8.7100000000000009</v>
      </c>
      <c r="I150" s="212"/>
      <c r="J150" s="213">
        <f>ROUND(I150*H150,2)</f>
        <v>0</v>
      </c>
      <c r="K150" s="209" t="s">
        <v>120</v>
      </c>
      <c r="L150" s="47"/>
      <c r="M150" s="214" t="s">
        <v>19</v>
      </c>
      <c r="N150" s="215" t="s">
        <v>40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121</v>
      </c>
      <c r="AT150" s="218" t="s">
        <v>116</v>
      </c>
      <c r="AU150" s="218" t="s">
        <v>79</v>
      </c>
      <c r="AY150" s="20" t="s">
        <v>114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77</v>
      </c>
      <c r="BK150" s="219">
        <f>ROUND(I150*H150,2)</f>
        <v>0</v>
      </c>
      <c r="BL150" s="20" t="s">
        <v>121</v>
      </c>
      <c r="BM150" s="218" t="s">
        <v>184</v>
      </c>
    </row>
    <row r="151" s="2" customFormat="1">
      <c r="A151" s="41"/>
      <c r="B151" s="42"/>
      <c r="C151" s="43"/>
      <c r="D151" s="220" t="s">
        <v>122</v>
      </c>
      <c r="E151" s="43"/>
      <c r="F151" s="221" t="s">
        <v>185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122</v>
      </c>
      <c r="AU151" s="20" t="s">
        <v>79</v>
      </c>
    </row>
    <row r="152" s="2" customFormat="1" ht="24.15" customHeight="1">
      <c r="A152" s="41"/>
      <c r="B152" s="42"/>
      <c r="C152" s="207" t="s">
        <v>186</v>
      </c>
      <c r="D152" s="207" t="s">
        <v>116</v>
      </c>
      <c r="E152" s="208" t="s">
        <v>187</v>
      </c>
      <c r="F152" s="209" t="s">
        <v>188</v>
      </c>
      <c r="G152" s="210" t="s">
        <v>183</v>
      </c>
      <c r="H152" s="211">
        <v>5.7999999999999998</v>
      </c>
      <c r="I152" s="212"/>
      <c r="J152" s="213">
        <f>ROUND(I152*H152,2)</f>
        <v>0</v>
      </c>
      <c r="K152" s="209" t="s">
        <v>120</v>
      </c>
      <c r="L152" s="47"/>
      <c r="M152" s="214" t="s">
        <v>19</v>
      </c>
      <c r="N152" s="215" t="s">
        <v>40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121</v>
      </c>
      <c r="AT152" s="218" t="s">
        <v>116</v>
      </c>
      <c r="AU152" s="218" t="s">
        <v>79</v>
      </c>
      <c r="AY152" s="20" t="s">
        <v>114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77</v>
      </c>
      <c r="BK152" s="219">
        <f>ROUND(I152*H152,2)</f>
        <v>0</v>
      </c>
      <c r="BL152" s="20" t="s">
        <v>121</v>
      </c>
      <c r="BM152" s="218" t="s">
        <v>189</v>
      </c>
    </row>
    <row r="153" s="2" customFormat="1">
      <c r="A153" s="41"/>
      <c r="B153" s="42"/>
      <c r="C153" s="43"/>
      <c r="D153" s="220" t="s">
        <v>122</v>
      </c>
      <c r="E153" s="43"/>
      <c r="F153" s="221" t="s">
        <v>190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122</v>
      </c>
      <c r="AU153" s="20" t="s">
        <v>79</v>
      </c>
    </row>
    <row r="154" s="13" customFormat="1">
      <c r="A154" s="13"/>
      <c r="B154" s="225"/>
      <c r="C154" s="226"/>
      <c r="D154" s="227" t="s">
        <v>124</v>
      </c>
      <c r="E154" s="228" t="s">
        <v>19</v>
      </c>
      <c r="F154" s="229" t="s">
        <v>191</v>
      </c>
      <c r="G154" s="226"/>
      <c r="H154" s="230">
        <v>5.8040000000000003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124</v>
      </c>
      <c r="AU154" s="236" t="s">
        <v>79</v>
      </c>
      <c r="AV154" s="13" t="s">
        <v>79</v>
      </c>
      <c r="AW154" s="13" t="s">
        <v>31</v>
      </c>
      <c r="AX154" s="13" t="s">
        <v>69</v>
      </c>
      <c r="AY154" s="236" t="s">
        <v>114</v>
      </c>
    </row>
    <row r="155" s="14" customFormat="1">
      <c r="A155" s="14"/>
      <c r="B155" s="237"/>
      <c r="C155" s="238"/>
      <c r="D155" s="227" t="s">
        <v>124</v>
      </c>
      <c r="E155" s="239" t="s">
        <v>19</v>
      </c>
      <c r="F155" s="240" t="s">
        <v>127</v>
      </c>
      <c r="G155" s="238"/>
      <c r="H155" s="241">
        <v>5.8040000000000003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124</v>
      </c>
      <c r="AU155" s="247" t="s">
        <v>79</v>
      </c>
      <c r="AV155" s="14" t="s">
        <v>121</v>
      </c>
      <c r="AW155" s="14" t="s">
        <v>31</v>
      </c>
      <c r="AX155" s="14" t="s">
        <v>69</v>
      </c>
      <c r="AY155" s="247" t="s">
        <v>114</v>
      </c>
    </row>
    <row r="156" s="13" customFormat="1">
      <c r="A156" s="13"/>
      <c r="B156" s="225"/>
      <c r="C156" s="226"/>
      <c r="D156" s="227" t="s">
        <v>124</v>
      </c>
      <c r="E156" s="228" t="s">
        <v>19</v>
      </c>
      <c r="F156" s="229" t="s">
        <v>192</v>
      </c>
      <c r="G156" s="226"/>
      <c r="H156" s="230">
        <v>5.7999999999999998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124</v>
      </c>
      <c r="AU156" s="236" t="s">
        <v>79</v>
      </c>
      <c r="AV156" s="13" t="s">
        <v>79</v>
      </c>
      <c r="AW156" s="13" t="s">
        <v>31</v>
      </c>
      <c r="AX156" s="13" t="s">
        <v>69</v>
      </c>
      <c r="AY156" s="236" t="s">
        <v>114</v>
      </c>
    </row>
    <row r="157" s="14" customFormat="1">
      <c r="A157" s="14"/>
      <c r="B157" s="237"/>
      <c r="C157" s="238"/>
      <c r="D157" s="227" t="s">
        <v>124</v>
      </c>
      <c r="E157" s="239" t="s">
        <v>19</v>
      </c>
      <c r="F157" s="240" t="s">
        <v>127</v>
      </c>
      <c r="G157" s="238"/>
      <c r="H157" s="241">
        <v>5.7999999999999998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124</v>
      </c>
      <c r="AU157" s="247" t="s">
        <v>79</v>
      </c>
      <c r="AV157" s="14" t="s">
        <v>121</v>
      </c>
      <c r="AW157" s="14" t="s">
        <v>31</v>
      </c>
      <c r="AX157" s="14" t="s">
        <v>77</v>
      </c>
      <c r="AY157" s="247" t="s">
        <v>114</v>
      </c>
    </row>
    <row r="158" s="2" customFormat="1" ht="37.8" customHeight="1">
      <c r="A158" s="41"/>
      <c r="B158" s="42"/>
      <c r="C158" s="207" t="s">
        <v>160</v>
      </c>
      <c r="D158" s="207" t="s">
        <v>116</v>
      </c>
      <c r="E158" s="208" t="s">
        <v>193</v>
      </c>
      <c r="F158" s="209" t="s">
        <v>194</v>
      </c>
      <c r="G158" s="210" t="s">
        <v>195</v>
      </c>
      <c r="H158" s="211">
        <v>6.5</v>
      </c>
      <c r="I158" s="212"/>
      <c r="J158" s="213">
        <f>ROUND(I158*H158,2)</f>
        <v>0</v>
      </c>
      <c r="K158" s="209" t="s">
        <v>19</v>
      </c>
      <c r="L158" s="47"/>
      <c r="M158" s="214" t="s">
        <v>19</v>
      </c>
      <c r="N158" s="215" t="s">
        <v>40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121</v>
      </c>
      <c r="AT158" s="218" t="s">
        <v>116</v>
      </c>
      <c r="AU158" s="218" t="s">
        <v>79</v>
      </c>
      <c r="AY158" s="20" t="s">
        <v>114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77</v>
      </c>
      <c r="BK158" s="219">
        <f>ROUND(I158*H158,2)</f>
        <v>0</v>
      </c>
      <c r="BL158" s="20" t="s">
        <v>121</v>
      </c>
      <c r="BM158" s="218" t="s">
        <v>196</v>
      </c>
    </row>
    <row r="159" s="13" customFormat="1">
      <c r="A159" s="13"/>
      <c r="B159" s="225"/>
      <c r="C159" s="226"/>
      <c r="D159" s="227" t="s">
        <v>124</v>
      </c>
      <c r="E159" s="228" t="s">
        <v>19</v>
      </c>
      <c r="F159" s="229" t="s">
        <v>197</v>
      </c>
      <c r="G159" s="226"/>
      <c r="H159" s="230">
        <v>6.5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124</v>
      </c>
      <c r="AU159" s="236" t="s">
        <v>79</v>
      </c>
      <c r="AV159" s="13" t="s">
        <v>79</v>
      </c>
      <c r="AW159" s="13" t="s">
        <v>31</v>
      </c>
      <c r="AX159" s="13" t="s">
        <v>69</v>
      </c>
      <c r="AY159" s="236" t="s">
        <v>114</v>
      </c>
    </row>
    <row r="160" s="16" customFormat="1">
      <c r="A160" s="16"/>
      <c r="B160" s="259"/>
      <c r="C160" s="260"/>
      <c r="D160" s="227" t="s">
        <v>124</v>
      </c>
      <c r="E160" s="261" t="s">
        <v>19</v>
      </c>
      <c r="F160" s="262" t="s">
        <v>198</v>
      </c>
      <c r="G160" s="260"/>
      <c r="H160" s="261" t="s">
        <v>19</v>
      </c>
      <c r="I160" s="263"/>
      <c r="J160" s="260"/>
      <c r="K160" s="260"/>
      <c r="L160" s="264"/>
      <c r="M160" s="265"/>
      <c r="N160" s="266"/>
      <c r="O160" s="266"/>
      <c r="P160" s="266"/>
      <c r="Q160" s="266"/>
      <c r="R160" s="266"/>
      <c r="S160" s="266"/>
      <c r="T160" s="267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68" t="s">
        <v>124</v>
      </c>
      <c r="AU160" s="268" t="s">
        <v>79</v>
      </c>
      <c r="AV160" s="16" t="s">
        <v>77</v>
      </c>
      <c r="AW160" s="16" t="s">
        <v>31</v>
      </c>
      <c r="AX160" s="16" t="s">
        <v>69</v>
      </c>
      <c r="AY160" s="268" t="s">
        <v>114</v>
      </c>
    </row>
    <row r="161" s="16" customFormat="1">
      <c r="A161" s="16"/>
      <c r="B161" s="259"/>
      <c r="C161" s="260"/>
      <c r="D161" s="227" t="s">
        <v>124</v>
      </c>
      <c r="E161" s="261" t="s">
        <v>19</v>
      </c>
      <c r="F161" s="262" t="s">
        <v>199</v>
      </c>
      <c r="G161" s="260"/>
      <c r="H161" s="261" t="s">
        <v>19</v>
      </c>
      <c r="I161" s="263"/>
      <c r="J161" s="260"/>
      <c r="K161" s="260"/>
      <c r="L161" s="264"/>
      <c r="M161" s="265"/>
      <c r="N161" s="266"/>
      <c r="O161" s="266"/>
      <c r="P161" s="266"/>
      <c r="Q161" s="266"/>
      <c r="R161" s="266"/>
      <c r="S161" s="266"/>
      <c r="T161" s="267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68" t="s">
        <v>124</v>
      </c>
      <c r="AU161" s="268" t="s">
        <v>79</v>
      </c>
      <c r="AV161" s="16" t="s">
        <v>77</v>
      </c>
      <c r="AW161" s="16" t="s">
        <v>31</v>
      </c>
      <c r="AX161" s="16" t="s">
        <v>69</v>
      </c>
      <c r="AY161" s="268" t="s">
        <v>114</v>
      </c>
    </row>
    <row r="162" s="14" customFormat="1">
      <c r="A162" s="14"/>
      <c r="B162" s="237"/>
      <c r="C162" s="238"/>
      <c r="D162" s="227" t="s">
        <v>124</v>
      </c>
      <c r="E162" s="239" t="s">
        <v>19</v>
      </c>
      <c r="F162" s="240" t="s">
        <v>127</v>
      </c>
      <c r="G162" s="238"/>
      <c r="H162" s="241">
        <v>6.5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124</v>
      </c>
      <c r="AU162" s="247" t="s">
        <v>79</v>
      </c>
      <c r="AV162" s="14" t="s">
        <v>121</v>
      </c>
      <c r="AW162" s="14" t="s">
        <v>31</v>
      </c>
      <c r="AX162" s="14" t="s">
        <v>77</v>
      </c>
      <c r="AY162" s="247" t="s">
        <v>114</v>
      </c>
    </row>
    <row r="163" s="2" customFormat="1" ht="33" customHeight="1">
      <c r="A163" s="41"/>
      <c r="B163" s="42"/>
      <c r="C163" s="207" t="s">
        <v>200</v>
      </c>
      <c r="D163" s="207" t="s">
        <v>116</v>
      </c>
      <c r="E163" s="208" t="s">
        <v>201</v>
      </c>
      <c r="F163" s="209" t="s">
        <v>202</v>
      </c>
      <c r="G163" s="210" t="s">
        <v>195</v>
      </c>
      <c r="H163" s="211">
        <v>415.02999999999997</v>
      </c>
      <c r="I163" s="212"/>
      <c r="J163" s="213">
        <f>ROUND(I163*H163,2)</f>
        <v>0</v>
      </c>
      <c r="K163" s="209" t="s">
        <v>19</v>
      </c>
      <c r="L163" s="47"/>
      <c r="M163" s="214" t="s">
        <v>19</v>
      </c>
      <c r="N163" s="215" t="s">
        <v>40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121</v>
      </c>
      <c r="AT163" s="218" t="s">
        <v>116</v>
      </c>
      <c r="AU163" s="218" t="s">
        <v>79</v>
      </c>
      <c r="AY163" s="20" t="s">
        <v>114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77</v>
      </c>
      <c r="BK163" s="219">
        <f>ROUND(I163*H163,2)</f>
        <v>0</v>
      </c>
      <c r="BL163" s="20" t="s">
        <v>121</v>
      </c>
      <c r="BM163" s="218" t="s">
        <v>203</v>
      </c>
    </row>
    <row r="164" s="13" customFormat="1">
      <c r="A164" s="13"/>
      <c r="B164" s="225"/>
      <c r="C164" s="226"/>
      <c r="D164" s="227" t="s">
        <v>124</v>
      </c>
      <c r="E164" s="228" t="s">
        <v>19</v>
      </c>
      <c r="F164" s="229" t="s">
        <v>204</v>
      </c>
      <c r="G164" s="226"/>
      <c r="H164" s="230">
        <v>415.02999999999997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124</v>
      </c>
      <c r="AU164" s="236" t="s">
        <v>79</v>
      </c>
      <c r="AV164" s="13" t="s">
        <v>79</v>
      </c>
      <c r="AW164" s="13" t="s">
        <v>31</v>
      </c>
      <c r="AX164" s="13" t="s">
        <v>69</v>
      </c>
      <c r="AY164" s="236" t="s">
        <v>114</v>
      </c>
    </row>
    <row r="165" s="16" customFormat="1">
      <c r="A165" s="16"/>
      <c r="B165" s="259"/>
      <c r="C165" s="260"/>
      <c r="D165" s="227" t="s">
        <v>124</v>
      </c>
      <c r="E165" s="261" t="s">
        <v>19</v>
      </c>
      <c r="F165" s="262" t="s">
        <v>205</v>
      </c>
      <c r="G165" s="260"/>
      <c r="H165" s="261" t="s">
        <v>19</v>
      </c>
      <c r="I165" s="263"/>
      <c r="J165" s="260"/>
      <c r="K165" s="260"/>
      <c r="L165" s="264"/>
      <c r="M165" s="265"/>
      <c r="N165" s="266"/>
      <c r="O165" s="266"/>
      <c r="P165" s="266"/>
      <c r="Q165" s="266"/>
      <c r="R165" s="266"/>
      <c r="S165" s="266"/>
      <c r="T165" s="267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8" t="s">
        <v>124</v>
      </c>
      <c r="AU165" s="268" t="s">
        <v>79</v>
      </c>
      <c r="AV165" s="16" t="s">
        <v>77</v>
      </c>
      <c r="AW165" s="16" t="s">
        <v>31</v>
      </c>
      <c r="AX165" s="16" t="s">
        <v>69</v>
      </c>
      <c r="AY165" s="268" t="s">
        <v>114</v>
      </c>
    </row>
    <row r="166" s="16" customFormat="1">
      <c r="A166" s="16"/>
      <c r="B166" s="259"/>
      <c r="C166" s="260"/>
      <c r="D166" s="227" t="s">
        <v>124</v>
      </c>
      <c r="E166" s="261" t="s">
        <v>19</v>
      </c>
      <c r="F166" s="262" t="s">
        <v>199</v>
      </c>
      <c r="G166" s="260"/>
      <c r="H166" s="261" t="s">
        <v>19</v>
      </c>
      <c r="I166" s="263"/>
      <c r="J166" s="260"/>
      <c r="K166" s="260"/>
      <c r="L166" s="264"/>
      <c r="M166" s="265"/>
      <c r="N166" s="266"/>
      <c r="O166" s="266"/>
      <c r="P166" s="266"/>
      <c r="Q166" s="266"/>
      <c r="R166" s="266"/>
      <c r="S166" s="266"/>
      <c r="T166" s="267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68" t="s">
        <v>124</v>
      </c>
      <c r="AU166" s="268" t="s">
        <v>79</v>
      </c>
      <c r="AV166" s="16" t="s">
        <v>77</v>
      </c>
      <c r="AW166" s="16" t="s">
        <v>31</v>
      </c>
      <c r="AX166" s="16" t="s">
        <v>69</v>
      </c>
      <c r="AY166" s="268" t="s">
        <v>114</v>
      </c>
    </row>
    <row r="167" s="14" customFormat="1">
      <c r="A167" s="14"/>
      <c r="B167" s="237"/>
      <c r="C167" s="238"/>
      <c r="D167" s="227" t="s">
        <v>124</v>
      </c>
      <c r="E167" s="239" t="s">
        <v>19</v>
      </c>
      <c r="F167" s="240" t="s">
        <v>127</v>
      </c>
      <c r="G167" s="238"/>
      <c r="H167" s="241">
        <v>415.02999999999997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124</v>
      </c>
      <c r="AU167" s="247" t="s">
        <v>79</v>
      </c>
      <c r="AV167" s="14" t="s">
        <v>121</v>
      </c>
      <c r="AW167" s="14" t="s">
        <v>31</v>
      </c>
      <c r="AX167" s="14" t="s">
        <v>77</v>
      </c>
      <c r="AY167" s="247" t="s">
        <v>114</v>
      </c>
    </row>
    <row r="168" s="2" customFormat="1" ht="16.5" customHeight="1">
      <c r="A168" s="41"/>
      <c r="B168" s="42"/>
      <c r="C168" s="207" t="s">
        <v>8</v>
      </c>
      <c r="D168" s="207" t="s">
        <v>116</v>
      </c>
      <c r="E168" s="208" t="s">
        <v>206</v>
      </c>
      <c r="F168" s="209" t="s">
        <v>207</v>
      </c>
      <c r="G168" s="210" t="s">
        <v>183</v>
      </c>
      <c r="H168" s="211">
        <v>43.5</v>
      </c>
      <c r="I168" s="212"/>
      <c r="J168" s="213">
        <f>ROUND(I168*H168,2)</f>
        <v>0</v>
      </c>
      <c r="K168" s="209" t="s">
        <v>19</v>
      </c>
      <c r="L168" s="47"/>
      <c r="M168" s="214" t="s">
        <v>19</v>
      </c>
      <c r="N168" s="215" t="s">
        <v>40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121</v>
      </c>
      <c r="AT168" s="218" t="s">
        <v>116</v>
      </c>
      <c r="AU168" s="218" t="s">
        <v>79</v>
      </c>
      <c r="AY168" s="20" t="s">
        <v>114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77</v>
      </c>
      <c r="BK168" s="219">
        <f>ROUND(I168*H168,2)</f>
        <v>0</v>
      </c>
      <c r="BL168" s="20" t="s">
        <v>121</v>
      </c>
      <c r="BM168" s="218" t="s">
        <v>208</v>
      </c>
    </row>
    <row r="169" s="13" customFormat="1">
      <c r="A169" s="13"/>
      <c r="B169" s="225"/>
      <c r="C169" s="226"/>
      <c r="D169" s="227" t="s">
        <v>124</v>
      </c>
      <c r="E169" s="228" t="s">
        <v>19</v>
      </c>
      <c r="F169" s="229" t="s">
        <v>209</v>
      </c>
      <c r="G169" s="226"/>
      <c r="H169" s="230">
        <v>43.5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124</v>
      </c>
      <c r="AU169" s="236" t="s">
        <v>79</v>
      </c>
      <c r="AV169" s="13" t="s">
        <v>79</v>
      </c>
      <c r="AW169" s="13" t="s">
        <v>31</v>
      </c>
      <c r="AX169" s="13" t="s">
        <v>69</v>
      </c>
      <c r="AY169" s="236" t="s">
        <v>114</v>
      </c>
    </row>
    <row r="170" s="14" customFormat="1">
      <c r="A170" s="14"/>
      <c r="B170" s="237"/>
      <c r="C170" s="238"/>
      <c r="D170" s="227" t="s">
        <v>124</v>
      </c>
      <c r="E170" s="239" t="s">
        <v>19</v>
      </c>
      <c r="F170" s="240" t="s">
        <v>127</v>
      </c>
      <c r="G170" s="238"/>
      <c r="H170" s="241">
        <v>43.5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124</v>
      </c>
      <c r="AU170" s="247" t="s">
        <v>79</v>
      </c>
      <c r="AV170" s="14" t="s">
        <v>121</v>
      </c>
      <c r="AW170" s="14" t="s">
        <v>31</v>
      </c>
      <c r="AX170" s="14" t="s">
        <v>77</v>
      </c>
      <c r="AY170" s="247" t="s">
        <v>114</v>
      </c>
    </row>
    <row r="171" s="2" customFormat="1" ht="33" customHeight="1">
      <c r="A171" s="41"/>
      <c r="B171" s="42"/>
      <c r="C171" s="207" t="s">
        <v>210</v>
      </c>
      <c r="D171" s="207" t="s">
        <v>116</v>
      </c>
      <c r="E171" s="208" t="s">
        <v>211</v>
      </c>
      <c r="F171" s="209" t="s">
        <v>212</v>
      </c>
      <c r="G171" s="210" t="s">
        <v>183</v>
      </c>
      <c r="H171" s="211">
        <v>130.59999999999999</v>
      </c>
      <c r="I171" s="212"/>
      <c r="J171" s="213">
        <f>ROUND(I171*H171,2)</f>
        <v>0</v>
      </c>
      <c r="K171" s="209" t="s">
        <v>120</v>
      </c>
      <c r="L171" s="47"/>
      <c r="M171" s="214" t="s">
        <v>19</v>
      </c>
      <c r="N171" s="215" t="s">
        <v>40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121</v>
      </c>
      <c r="AT171" s="218" t="s">
        <v>116</v>
      </c>
      <c r="AU171" s="218" t="s">
        <v>79</v>
      </c>
      <c r="AY171" s="20" t="s">
        <v>114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77</v>
      </c>
      <c r="BK171" s="219">
        <f>ROUND(I171*H171,2)</f>
        <v>0</v>
      </c>
      <c r="BL171" s="20" t="s">
        <v>121</v>
      </c>
      <c r="BM171" s="218" t="s">
        <v>213</v>
      </c>
    </row>
    <row r="172" s="2" customFormat="1">
      <c r="A172" s="41"/>
      <c r="B172" s="42"/>
      <c r="C172" s="43"/>
      <c r="D172" s="220" t="s">
        <v>122</v>
      </c>
      <c r="E172" s="43"/>
      <c r="F172" s="221" t="s">
        <v>214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122</v>
      </c>
      <c r="AU172" s="20" t="s">
        <v>79</v>
      </c>
    </row>
    <row r="173" s="13" customFormat="1">
      <c r="A173" s="13"/>
      <c r="B173" s="225"/>
      <c r="C173" s="226"/>
      <c r="D173" s="227" t="s">
        <v>124</v>
      </c>
      <c r="E173" s="228" t="s">
        <v>19</v>
      </c>
      <c r="F173" s="229" t="s">
        <v>215</v>
      </c>
      <c r="G173" s="226"/>
      <c r="H173" s="230">
        <v>117.19199999999999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124</v>
      </c>
      <c r="AU173" s="236" t="s">
        <v>79</v>
      </c>
      <c r="AV173" s="13" t="s">
        <v>79</v>
      </c>
      <c r="AW173" s="13" t="s">
        <v>31</v>
      </c>
      <c r="AX173" s="13" t="s">
        <v>69</v>
      </c>
      <c r="AY173" s="236" t="s">
        <v>114</v>
      </c>
    </row>
    <row r="174" s="13" customFormat="1">
      <c r="A174" s="13"/>
      <c r="B174" s="225"/>
      <c r="C174" s="226"/>
      <c r="D174" s="227" t="s">
        <v>124</v>
      </c>
      <c r="E174" s="228" t="s">
        <v>19</v>
      </c>
      <c r="F174" s="229" t="s">
        <v>216</v>
      </c>
      <c r="G174" s="226"/>
      <c r="H174" s="230">
        <v>13.4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124</v>
      </c>
      <c r="AU174" s="236" t="s">
        <v>79</v>
      </c>
      <c r="AV174" s="13" t="s">
        <v>79</v>
      </c>
      <c r="AW174" s="13" t="s">
        <v>31</v>
      </c>
      <c r="AX174" s="13" t="s">
        <v>69</v>
      </c>
      <c r="AY174" s="236" t="s">
        <v>114</v>
      </c>
    </row>
    <row r="175" s="14" customFormat="1">
      <c r="A175" s="14"/>
      <c r="B175" s="237"/>
      <c r="C175" s="238"/>
      <c r="D175" s="227" t="s">
        <v>124</v>
      </c>
      <c r="E175" s="239" t="s">
        <v>19</v>
      </c>
      <c r="F175" s="240" t="s">
        <v>127</v>
      </c>
      <c r="G175" s="238"/>
      <c r="H175" s="241">
        <v>130.59200000000001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124</v>
      </c>
      <c r="AU175" s="247" t="s">
        <v>79</v>
      </c>
      <c r="AV175" s="14" t="s">
        <v>121</v>
      </c>
      <c r="AW175" s="14" t="s">
        <v>31</v>
      </c>
      <c r="AX175" s="14" t="s">
        <v>69</v>
      </c>
      <c r="AY175" s="247" t="s">
        <v>114</v>
      </c>
    </row>
    <row r="176" s="13" customFormat="1">
      <c r="A176" s="13"/>
      <c r="B176" s="225"/>
      <c r="C176" s="226"/>
      <c r="D176" s="227" t="s">
        <v>124</v>
      </c>
      <c r="E176" s="228" t="s">
        <v>19</v>
      </c>
      <c r="F176" s="229" t="s">
        <v>217</v>
      </c>
      <c r="G176" s="226"/>
      <c r="H176" s="230">
        <v>130.59999999999999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124</v>
      </c>
      <c r="AU176" s="236" t="s">
        <v>79</v>
      </c>
      <c r="AV176" s="13" t="s">
        <v>79</v>
      </c>
      <c r="AW176" s="13" t="s">
        <v>31</v>
      </c>
      <c r="AX176" s="13" t="s">
        <v>69</v>
      </c>
      <c r="AY176" s="236" t="s">
        <v>114</v>
      </c>
    </row>
    <row r="177" s="14" customFormat="1">
      <c r="A177" s="14"/>
      <c r="B177" s="237"/>
      <c r="C177" s="238"/>
      <c r="D177" s="227" t="s">
        <v>124</v>
      </c>
      <c r="E177" s="239" t="s">
        <v>19</v>
      </c>
      <c r="F177" s="240" t="s">
        <v>127</v>
      </c>
      <c r="G177" s="238"/>
      <c r="H177" s="241">
        <v>130.59999999999999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124</v>
      </c>
      <c r="AU177" s="247" t="s">
        <v>79</v>
      </c>
      <c r="AV177" s="14" t="s">
        <v>121</v>
      </c>
      <c r="AW177" s="14" t="s">
        <v>31</v>
      </c>
      <c r="AX177" s="14" t="s">
        <v>77</v>
      </c>
      <c r="AY177" s="247" t="s">
        <v>114</v>
      </c>
    </row>
    <row r="178" s="2" customFormat="1" ht="24.15" customHeight="1">
      <c r="A178" s="41"/>
      <c r="B178" s="42"/>
      <c r="C178" s="207" t="s">
        <v>173</v>
      </c>
      <c r="D178" s="207" t="s">
        <v>116</v>
      </c>
      <c r="E178" s="208" t="s">
        <v>218</v>
      </c>
      <c r="F178" s="209" t="s">
        <v>219</v>
      </c>
      <c r="G178" s="210" t="s">
        <v>183</v>
      </c>
      <c r="H178" s="211">
        <v>543.44000000000005</v>
      </c>
      <c r="I178" s="212"/>
      <c r="J178" s="213">
        <f>ROUND(I178*H178,2)</f>
        <v>0</v>
      </c>
      <c r="K178" s="209" t="s">
        <v>120</v>
      </c>
      <c r="L178" s="47"/>
      <c r="M178" s="214" t="s">
        <v>19</v>
      </c>
      <c r="N178" s="215" t="s">
        <v>40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121</v>
      </c>
      <c r="AT178" s="218" t="s">
        <v>116</v>
      </c>
      <c r="AU178" s="218" t="s">
        <v>79</v>
      </c>
      <c r="AY178" s="20" t="s">
        <v>114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77</v>
      </c>
      <c r="BK178" s="219">
        <f>ROUND(I178*H178,2)</f>
        <v>0</v>
      </c>
      <c r="BL178" s="20" t="s">
        <v>121</v>
      </c>
      <c r="BM178" s="218" t="s">
        <v>220</v>
      </c>
    </row>
    <row r="179" s="2" customFormat="1">
      <c r="A179" s="41"/>
      <c r="B179" s="42"/>
      <c r="C179" s="43"/>
      <c r="D179" s="220" t="s">
        <v>122</v>
      </c>
      <c r="E179" s="43"/>
      <c r="F179" s="221" t="s">
        <v>221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122</v>
      </c>
      <c r="AU179" s="20" t="s">
        <v>79</v>
      </c>
    </row>
    <row r="180" s="2" customFormat="1" ht="24.15" customHeight="1">
      <c r="A180" s="41"/>
      <c r="B180" s="42"/>
      <c r="C180" s="207" t="s">
        <v>222</v>
      </c>
      <c r="D180" s="207" t="s">
        <v>116</v>
      </c>
      <c r="E180" s="208" t="s">
        <v>223</v>
      </c>
      <c r="F180" s="209" t="s">
        <v>224</v>
      </c>
      <c r="G180" s="210" t="s">
        <v>183</v>
      </c>
      <c r="H180" s="211">
        <v>317.00999999999999</v>
      </c>
      <c r="I180" s="212"/>
      <c r="J180" s="213">
        <f>ROUND(I180*H180,2)</f>
        <v>0</v>
      </c>
      <c r="K180" s="209" t="s">
        <v>120</v>
      </c>
      <c r="L180" s="47"/>
      <c r="M180" s="214" t="s">
        <v>19</v>
      </c>
      <c r="N180" s="215" t="s">
        <v>40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121</v>
      </c>
      <c r="AT180" s="218" t="s">
        <v>116</v>
      </c>
      <c r="AU180" s="218" t="s">
        <v>79</v>
      </c>
      <c r="AY180" s="20" t="s">
        <v>114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77</v>
      </c>
      <c r="BK180" s="219">
        <f>ROUND(I180*H180,2)</f>
        <v>0</v>
      </c>
      <c r="BL180" s="20" t="s">
        <v>121</v>
      </c>
      <c r="BM180" s="218" t="s">
        <v>225</v>
      </c>
    </row>
    <row r="181" s="2" customFormat="1">
      <c r="A181" s="41"/>
      <c r="B181" s="42"/>
      <c r="C181" s="43"/>
      <c r="D181" s="220" t="s">
        <v>122</v>
      </c>
      <c r="E181" s="43"/>
      <c r="F181" s="221" t="s">
        <v>226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122</v>
      </c>
      <c r="AU181" s="20" t="s">
        <v>79</v>
      </c>
    </row>
    <row r="182" s="13" customFormat="1">
      <c r="A182" s="13"/>
      <c r="B182" s="225"/>
      <c r="C182" s="226"/>
      <c r="D182" s="227" t="s">
        <v>124</v>
      </c>
      <c r="E182" s="228" t="s">
        <v>19</v>
      </c>
      <c r="F182" s="229" t="s">
        <v>227</v>
      </c>
      <c r="G182" s="226"/>
      <c r="H182" s="230">
        <v>317.00599999999997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124</v>
      </c>
      <c r="AU182" s="236" t="s">
        <v>79</v>
      </c>
      <c r="AV182" s="13" t="s">
        <v>79</v>
      </c>
      <c r="AW182" s="13" t="s">
        <v>31</v>
      </c>
      <c r="AX182" s="13" t="s">
        <v>69</v>
      </c>
      <c r="AY182" s="236" t="s">
        <v>114</v>
      </c>
    </row>
    <row r="183" s="14" customFormat="1">
      <c r="A183" s="14"/>
      <c r="B183" s="237"/>
      <c r="C183" s="238"/>
      <c r="D183" s="227" t="s">
        <v>124</v>
      </c>
      <c r="E183" s="239" t="s">
        <v>19</v>
      </c>
      <c r="F183" s="240" t="s">
        <v>127</v>
      </c>
      <c r="G183" s="238"/>
      <c r="H183" s="241">
        <v>317.00599999999997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124</v>
      </c>
      <c r="AU183" s="247" t="s">
        <v>79</v>
      </c>
      <c r="AV183" s="14" t="s">
        <v>121</v>
      </c>
      <c r="AW183" s="14" t="s">
        <v>31</v>
      </c>
      <c r="AX183" s="14" t="s">
        <v>69</v>
      </c>
      <c r="AY183" s="247" t="s">
        <v>114</v>
      </c>
    </row>
    <row r="184" s="13" customFormat="1">
      <c r="A184" s="13"/>
      <c r="B184" s="225"/>
      <c r="C184" s="226"/>
      <c r="D184" s="227" t="s">
        <v>124</v>
      </c>
      <c r="E184" s="228" t="s">
        <v>19</v>
      </c>
      <c r="F184" s="229" t="s">
        <v>228</v>
      </c>
      <c r="G184" s="226"/>
      <c r="H184" s="230">
        <v>317.00999999999999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124</v>
      </c>
      <c r="AU184" s="236" t="s">
        <v>79</v>
      </c>
      <c r="AV184" s="13" t="s">
        <v>79</v>
      </c>
      <c r="AW184" s="13" t="s">
        <v>31</v>
      </c>
      <c r="AX184" s="13" t="s">
        <v>69</v>
      </c>
      <c r="AY184" s="236" t="s">
        <v>114</v>
      </c>
    </row>
    <row r="185" s="14" customFormat="1">
      <c r="A185" s="14"/>
      <c r="B185" s="237"/>
      <c r="C185" s="238"/>
      <c r="D185" s="227" t="s">
        <v>124</v>
      </c>
      <c r="E185" s="239" t="s">
        <v>19</v>
      </c>
      <c r="F185" s="240" t="s">
        <v>127</v>
      </c>
      <c r="G185" s="238"/>
      <c r="H185" s="241">
        <v>317.00999999999999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124</v>
      </c>
      <c r="AU185" s="247" t="s">
        <v>79</v>
      </c>
      <c r="AV185" s="14" t="s">
        <v>121</v>
      </c>
      <c r="AW185" s="14" t="s">
        <v>31</v>
      </c>
      <c r="AX185" s="14" t="s">
        <v>77</v>
      </c>
      <c r="AY185" s="247" t="s">
        <v>114</v>
      </c>
    </row>
    <row r="186" s="2" customFormat="1" ht="24.15" customHeight="1">
      <c r="A186" s="41"/>
      <c r="B186" s="42"/>
      <c r="C186" s="207" t="s">
        <v>184</v>
      </c>
      <c r="D186" s="207" t="s">
        <v>116</v>
      </c>
      <c r="E186" s="208" t="s">
        <v>229</v>
      </c>
      <c r="F186" s="209" t="s">
        <v>230</v>
      </c>
      <c r="G186" s="210" t="s">
        <v>183</v>
      </c>
      <c r="H186" s="211">
        <v>45.289999999999999</v>
      </c>
      <c r="I186" s="212"/>
      <c r="J186" s="213">
        <f>ROUND(I186*H186,2)</f>
        <v>0</v>
      </c>
      <c r="K186" s="209" t="s">
        <v>120</v>
      </c>
      <c r="L186" s="47"/>
      <c r="M186" s="214" t="s">
        <v>19</v>
      </c>
      <c r="N186" s="215" t="s">
        <v>40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121</v>
      </c>
      <c r="AT186" s="218" t="s">
        <v>116</v>
      </c>
      <c r="AU186" s="218" t="s">
        <v>79</v>
      </c>
      <c r="AY186" s="20" t="s">
        <v>114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77</v>
      </c>
      <c r="BK186" s="219">
        <f>ROUND(I186*H186,2)</f>
        <v>0</v>
      </c>
      <c r="BL186" s="20" t="s">
        <v>121</v>
      </c>
      <c r="BM186" s="218" t="s">
        <v>231</v>
      </c>
    </row>
    <row r="187" s="2" customFormat="1">
      <c r="A187" s="41"/>
      <c r="B187" s="42"/>
      <c r="C187" s="43"/>
      <c r="D187" s="220" t="s">
        <v>122</v>
      </c>
      <c r="E187" s="43"/>
      <c r="F187" s="221" t="s">
        <v>232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122</v>
      </c>
      <c r="AU187" s="20" t="s">
        <v>79</v>
      </c>
    </row>
    <row r="188" s="13" customFormat="1">
      <c r="A188" s="13"/>
      <c r="B188" s="225"/>
      <c r="C188" s="226"/>
      <c r="D188" s="227" t="s">
        <v>124</v>
      </c>
      <c r="E188" s="228" t="s">
        <v>19</v>
      </c>
      <c r="F188" s="229" t="s">
        <v>233</v>
      </c>
      <c r="G188" s="226"/>
      <c r="H188" s="230">
        <v>45.286999999999999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124</v>
      </c>
      <c r="AU188" s="236" t="s">
        <v>79</v>
      </c>
      <c r="AV188" s="13" t="s">
        <v>79</v>
      </c>
      <c r="AW188" s="13" t="s">
        <v>31</v>
      </c>
      <c r="AX188" s="13" t="s">
        <v>69</v>
      </c>
      <c r="AY188" s="236" t="s">
        <v>114</v>
      </c>
    </row>
    <row r="189" s="14" customFormat="1">
      <c r="A189" s="14"/>
      <c r="B189" s="237"/>
      <c r="C189" s="238"/>
      <c r="D189" s="227" t="s">
        <v>124</v>
      </c>
      <c r="E189" s="239" t="s">
        <v>19</v>
      </c>
      <c r="F189" s="240" t="s">
        <v>127</v>
      </c>
      <c r="G189" s="238"/>
      <c r="H189" s="241">
        <v>45.286999999999999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124</v>
      </c>
      <c r="AU189" s="247" t="s">
        <v>79</v>
      </c>
      <c r="AV189" s="14" t="s">
        <v>121</v>
      </c>
      <c r="AW189" s="14" t="s">
        <v>31</v>
      </c>
      <c r="AX189" s="14" t="s">
        <v>69</v>
      </c>
      <c r="AY189" s="247" t="s">
        <v>114</v>
      </c>
    </row>
    <row r="190" s="13" customFormat="1">
      <c r="A190" s="13"/>
      <c r="B190" s="225"/>
      <c r="C190" s="226"/>
      <c r="D190" s="227" t="s">
        <v>124</v>
      </c>
      <c r="E190" s="228" t="s">
        <v>19</v>
      </c>
      <c r="F190" s="229" t="s">
        <v>234</v>
      </c>
      <c r="G190" s="226"/>
      <c r="H190" s="230">
        <v>45.289999999999999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124</v>
      </c>
      <c r="AU190" s="236" t="s">
        <v>79</v>
      </c>
      <c r="AV190" s="13" t="s">
        <v>79</v>
      </c>
      <c r="AW190" s="13" t="s">
        <v>31</v>
      </c>
      <c r="AX190" s="13" t="s">
        <v>69</v>
      </c>
      <c r="AY190" s="236" t="s">
        <v>114</v>
      </c>
    </row>
    <row r="191" s="14" customFormat="1">
      <c r="A191" s="14"/>
      <c r="B191" s="237"/>
      <c r="C191" s="238"/>
      <c r="D191" s="227" t="s">
        <v>124</v>
      </c>
      <c r="E191" s="239" t="s">
        <v>19</v>
      </c>
      <c r="F191" s="240" t="s">
        <v>127</v>
      </c>
      <c r="G191" s="238"/>
      <c r="H191" s="241">
        <v>45.289999999999999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124</v>
      </c>
      <c r="AU191" s="247" t="s">
        <v>79</v>
      </c>
      <c r="AV191" s="14" t="s">
        <v>121</v>
      </c>
      <c r="AW191" s="14" t="s">
        <v>31</v>
      </c>
      <c r="AX191" s="14" t="s">
        <v>77</v>
      </c>
      <c r="AY191" s="247" t="s">
        <v>114</v>
      </c>
    </row>
    <row r="192" s="2" customFormat="1" ht="24.15" customHeight="1">
      <c r="A192" s="41"/>
      <c r="B192" s="42"/>
      <c r="C192" s="207" t="s">
        <v>235</v>
      </c>
      <c r="D192" s="207" t="s">
        <v>116</v>
      </c>
      <c r="E192" s="208" t="s">
        <v>236</v>
      </c>
      <c r="F192" s="209" t="s">
        <v>237</v>
      </c>
      <c r="G192" s="210" t="s">
        <v>119</v>
      </c>
      <c r="H192" s="211">
        <v>1804</v>
      </c>
      <c r="I192" s="212"/>
      <c r="J192" s="213">
        <f>ROUND(I192*H192,2)</f>
        <v>0</v>
      </c>
      <c r="K192" s="209" t="s">
        <v>120</v>
      </c>
      <c r="L192" s="47"/>
      <c r="M192" s="214" t="s">
        <v>19</v>
      </c>
      <c r="N192" s="215" t="s">
        <v>40</v>
      </c>
      <c r="O192" s="87"/>
      <c r="P192" s="216">
        <f>O192*H192</f>
        <v>0</v>
      </c>
      <c r="Q192" s="216">
        <v>0.00085132000000000003</v>
      </c>
      <c r="R192" s="216">
        <f>Q192*H192</f>
        <v>1.5357812800000001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121</v>
      </c>
      <c r="AT192" s="218" t="s">
        <v>116</v>
      </c>
      <c r="AU192" s="218" t="s">
        <v>79</v>
      </c>
      <c r="AY192" s="20" t="s">
        <v>114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77</v>
      </c>
      <c r="BK192" s="219">
        <f>ROUND(I192*H192,2)</f>
        <v>0</v>
      </c>
      <c r="BL192" s="20" t="s">
        <v>121</v>
      </c>
      <c r="BM192" s="218" t="s">
        <v>238</v>
      </c>
    </row>
    <row r="193" s="2" customFormat="1">
      <c r="A193" s="41"/>
      <c r="B193" s="42"/>
      <c r="C193" s="43"/>
      <c r="D193" s="220" t="s">
        <v>122</v>
      </c>
      <c r="E193" s="43"/>
      <c r="F193" s="221" t="s">
        <v>239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122</v>
      </c>
      <c r="AU193" s="20" t="s">
        <v>79</v>
      </c>
    </row>
    <row r="194" s="13" customFormat="1">
      <c r="A194" s="13"/>
      <c r="B194" s="225"/>
      <c r="C194" s="226"/>
      <c r="D194" s="227" t="s">
        <v>124</v>
      </c>
      <c r="E194" s="228" t="s">
        <v>19</v>
      </c>
      <c r="F194" s="229" t="s">
        <v>240</v>
      </c>
      <c r="G194" s="226"/>
      <c r="H194" s="230">
        <v>117.72499999999999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124</v>
      </c>
      <c r="AU194" s="236" t="s">
        <v>79</v>
      </c>
      <c r="AV194" s="13" t="s">
        <v>79</v>
      </c>
      <c r="AW194" s="13" t="s">
        <v>31</v>
      </c>
      <c r="AX194" s="13" t="s">
        <v>69</v>
      </c>
      <c r="AY194" s="236" t="s">
        <v>114</v>
      </c>
    </row>
    <row r="195" s="13" customFormat="1">
      <c r="A195" s="13"/>
      <c r="B195" s="225"/>
      <c r="C195" s="226"/>
      <c r="D195" s="227" t="s">
        <v>124</v>
      </c>
      <c r="E195" s="228" t="s">
        <v>19</v>
      </c>
      <c r="F195" s="229" t="s">
        <v>241</v>
      </c>
      <c r="G195" s="226"/>
      <c r="H195" s="230">
        <v>74.113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124</v>
      </c>
      <c r="AU195" s="236" t="s">
        <v>79</v>
      </c>
      <c r="AV195" s="13" t="s">
        <v>79</v>
      </c>
      <c r="AW195" s="13" t="s">
        <v>31</v>
      </c>
      <c r="AX195" s="13" t="s">
        <v>69</v>
      </c>
      <c r="AY195" s="236" t="s">
        <v>114</v>
      </c>
    </row>
    <row r="196" s="13" customFormat="1">
      <c r="A196" s="13"/>
      <c r="B196" s="225"/>
      <c r="C196" s="226"/>
      <c r="D196" s="227" t="s">
        <v>124</v>
      </c>
      <c r="E196" s="228" t="s">
        <v>19</v>
      </c>
      <c r="F196" s="229" t="s">
        <v>242</v>
      </c>
      <c r="G196" s="226"/>
      <c r="H196" s="230">
        <v>17.315999999999999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124</v>
      </c>
      <c r="AU196" s="236" t="s">
        <v>79</v>
      </c>
      <c r="AV196" s="13" t="s">
        <v>79</v>
      </c>
      <c r="AW196" s="13" t="s">
        <v>31</v>
      </c>
      <c r="AX196" s="13" t="s">
        <v>69</v>
      </c>
      <c r="AY196" s="236" t="s">
        <v>114</v>
      </c>
    </row>
    <row r="197" s="13" customFormat="1">
      <c r="A197" s="13"/>
      <c r="B197" s="225"/>
      <c r="C197" s="226"/>
      <c r="D197" s="227" t="s">
        <v>124</v>
      </c>
      <c r="E197" s="228" t="s">
        <v>19</v>
      </c>
      <c r="F197" s="229" t="s">
        <v>243</v>
      </c>
      <c r="G197" s="226"/>
      <c r="H197" s="230">
        <v>178.93899999999999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124</v>
      </c>
      <c r="AU197" s="236" t="s">
        <v>79</v>
      </c>
      <c r="AV197" s="13" t="s">
        <v>79</v>
      </c>
      <c r="AW197" s="13" t="s">
        <v>31</v>
      </c>
      <c r="AX197" s="13" t="s">
        <v>69</v>
      </c>
      <c r="AY197" s="236" t="s">
        <v>114</v>
      </c>
    </row>
    <row r="198" s="13" customFormat="1">
      <c r="A198" s="13"/>
      <c r="B198" s="225"/>
      <c r="C198" s="226"/>
      <c r="D198" s="227" t="s">
        <v>124</v>
      </c>
      <c r="E198" s="228" t="s">
        <v>19</v>
      </c>
      <c r="F198" s="229" t="s">
        <v>244</v>
      </c>
      <c r="G198" s="226"/>
      <c r="H198" s="230">
        <v>327.80799999999999</v>
      </c>
      <c r="I198" s="231"/>
      <c r="J198" s="226"/>
      <c r="K198" s="226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124</v>
      </c>
      <c r="AU198" s="236" t="s">
        <v>79</v>
      </c>
      <c r="AV198" s="13" t="s">
        <v>79</v>
      </c>
      <c r="AW198" s="13" t="s">
        <v>31</v>
      </c>
      <c r="AX198" s="13" t="s">
        <v>69</v>
      </c>
      <c r="AY198" s="236" t="s">
        <v>114</v>
      </c>
    </row>
    <row r="199" s="13" customFormat="1">
      <c r="A199" s="13"/>
      <c r="B199" s="225"/>
      <c r="C199" s="226"/>
      <c r="D199" s="227" t="s">
        <v>124</v>
      </c>
      <c r="E199" s="228" t="s">
        <v>19</v>
      </c>
      <c r="F199" s="229" t="s">
        <v>245</v>
      </c>
      <c r="G199" s="226"/>
      <c r="H199" s="230">
        <v>55.814999999999998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124</v>
      </c>
      <c r="AU199" s="236" t="s">
        <v>79</v>
      </c>
      <c r="AV199" s="13" t="s">
        <v>79</v>
      </c>
      <c r="AW199" s="13" t="s">
        <v>31</v>
      </c>
      <c r="AX199" s="13" t="s">
        <v>69</v>
      </c>
      <c r="AY199" s="236" t="s">
        <v>114</v>
      </c>
    </row>
    <row r="200" s="13" customFormat="1">
      <c r="A200" s="13"/>
      <c r="B200" s="225"/>
      <c r="C200" s="226"/>
      <c r="D200" s="227" t="s">
        <v>124</v>
      </c>
      <c r="E200" s="228" t="s">
        <v>19</v>
      </c>
      <c r="F200" s="229" t="s">
        <v>246</v>
      </c>
      <c r="G200" s="226"/>
      <c r="H200" s="230">
        <v>98.069999999999993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124</v>
      </c>
      <c r="AU200" s="236" t="s">
        <v>79</v>
      </c>
      <c r="AV200" s="13" t="s">
        <v>79</v>
      </c>
      <c r="AW200" s="13" t="s">
        <v>31</v>
      </c>
      <c r="AX200" s="13" t="s">
        <v>69</v>
      </c>
      <c r="AY200" s="236" t="s">
        <v>114</v>
      </c>
    </row>
    <row r="201" s="13" customFormat="1">
      <c r="A201" s="13"/>
      <c r="B201" s="225"/>
      <c r="C201" s="226"/>
      <c r="D201" s="227" t="s">
        <v>124</v>
      </c>
      <c r="E201" s="228" t="s">
        <v>19</v>
      </c>
      <c r="F201" s="229" t="s">
        <v>247</v>
      </c>
      <c r="G201" s="226"/>
      <c r="H201" s="230">
        <v>147.45500000000001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124</v>
      </c>
      <c r="AU201" s="236" t="s">
        <v>79</v>
      </c>
      <c r="AV201" s="13" t="s">
        <v>79</v>
      </c>
      <c r="AW201" s="13" t="s">
        <v>31</v>
      </c>
      <c r="AX201" s="13" t="s">
        <v>69</v>
      </c>
      <c r="AY201" s="236" t="s">
        <v>114</v>
      </c>
    </row>
    <row r="202" s="13" customFormat="1">
      <c r="A202" s="13"/>
      <c r="B202" s="225"/>
      <c r="C202" s="226"/>
      <c r="D202" s="227" t="s">
        <v>124</v>
      </c>
      <c r="E202" s="228" t="s">
        <v>19</v>
      </c>
      <c r="F202" s="229" t="s">
        <v>248</v>
      </c>
      <c r="G202" s="226"/>
      <c r="H202" s="230">
        <v>75.215000000000003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124</v>
      </c>
      <c r="AU202" s="236" t="s">
        <v>79</v>
      </c>
      <c r="AV202" s="13" t="s">
        <v>79</v>
      </c>
      <c r="AW202" s="13" t="s">
        <v>31</v>
      </c>
      <c r="AX202" s="13" t="s">
        <v>69</v>
      </c>
      <c r="AY202" s="236" t="s">
        <v>114</v>
      </c>
    </row>
    <row r="203" s="13" customFormat="1">
      <c r="A203" s="13"/>
      <c r="B203" s="225"/>
      <c r="C203" s="226"/>
      <c r="D203" s="227" t="s">
        <v>124</v>
      </c>
      <c r="E203" s="228" t="s">
        <v>19</v>
      </c>
      <c r="F203" s="229" t="s">
        <v>249</v>
      </c>
      <c r="G203" s="226"/>
      <c r="H203" s="230">
        <v>64.688000000000002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124</v>
      </c>
      <c r="AU203" s="236" t="s">
        <v>79</v>
      </c>
      <c r="AV203" s="13" t="s">
        <v>79</v>
      </c>
      <c r="AW203" s="13" t="s">
        <v>31</v>
      </c>
      <c r="AX203" s="13" t="s">
        <v>69</v>
      </c>
      <c r="AY203" s="236" t="s">
        <v>114</v>
      </c>
    </row>
    <row r="204" s="13" customFormat="1">
      <c r="A204" s="13"/>
      <c r="B204" s="225"/>
      <c r="C204" s="226"/>
      <c r="D204" s="227" t="s">
        <v>124</v>
      </c>
      <c r="E204" s="228" t="s">
        <v>19</v>
      </c>
      <c r="F204" s="229" t="s">
        <v>250</v>
      </c>
      <c r="G204" s="226"/>
      <c r="H204" s="230">
        <v>163.82599999999999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124</v>
      </c>
      <c r="AU204" s="236" t="s">
        <v>79</v>
      </c>
      <c r="AV204" s="13" t="s">
        <v>79</v>
      </c>
      <c r="AW204" s="13" t="s">
        <v>31</v>
      </c>
      <c r="AX204" s="13" t="s">
        <v>69</v>
      </c>
      <c r="AY204" s="236" t="s">
        <v>114</v>
      </c>
    </row>
    <row r="205" s="13" customFormat="1">
      <c r="A205" s="13"/>
      <c r="B205" s="225"/>
      <c r="C205" s="226"/>
      <c r="D205" s="227" t="s">
        <v>124</v>
      </c>
      <c r="E205" s="228" t="s">
        <v>19</v>
      </c>
      <c r="F205" s="229" t="s">
        <v>251</v>
      </c>
      <c r="G205" s="226"/>
      <c r="H205" s="230">
        <v>66.156999999999996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124</v>
      </c>
      <c r="AU205" s="236" t="s">
        <v>79</v>
      </c>
      <c r="AV205" s="13" t="s">
        <v>79</v>
      </c>
      <c r="AW205" s="13" t="s">
        <v>31</v>
      </c>
      <c r="AX205" s="13" t="s">
        <v>69</v>
      </c>
      <c r="AY205" s="236" t="s">
        <v>114</v>
      </c>
    </row>
    <row r="206" s="13" customFormat="1">
      <c r="A206" s="13"/>
      <c r="B206" s="225"/>
      <c r="C206" s="226"/>
      <c r="D206" s="227" t="s">
        <v>124</v>
      </c>
      <c r="E206" s="228" t="s">
        <v>19</v>
      </c>
      <c r="F206" s="229" t="s">
        <v>252</v>
      </c>
      <c r="G206" s="226"/>
      <c r="H206" s="230">
        <v>187.35400000000001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124</v>
      </c>
      <c r="AU206" s="236" t="s">
        <v>79</v>
      </c>
      <c r="AV206" s="13" t="s">
        <v>79</v>
      </c>
      <c r="AW206" s="13" t="s">
        <v>31</v>
      </c>
      <c r="AX206" s="13" t="s">
        <v>69</v>
      </c>
      <c r="AY206" s="236" t="s">
        <v>114</v>
      </c>
    </row>
    <row r="207" s="13" customFormat="1">
      <c r="A207" s="13"/>
      <c r="B207" s="225"/>
      <c r="C207" s="226"/>
      <c r="D207" s="227" t="s">
        <v>124</v>
      </c>
      <c r="E207" s="228" t="s">
        <v>19</v>
      </c>
      <c r="F207" s="229" t="s">
        <v>253</v>
      </c>
      <c r="G207" s="226"/>
      <c r="H207" s="230">
        <v>37.610999999999997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124</v>
      </c>
      <c r="AU207" s="236" t="s">
        <v>79</v>
      </c>
      <c r="AV207" s="13" t="s">
        <v>79</v>
      </c>
      <c r="AW207" s="13" t="s">
        <v>31</v>
      </c>
      <c r="AX207" s="13" t="s">
        <v>69</v>
      </c>
      <c r="AY207" s="236" t="s">
        <v>114</v>
      </c>
    </row>
    <row r="208" s="13" customFormat="1">
      <c r="A208" s="13"/>
      <c r="B208" s="225"/>
      <c r="C208" s="226"/>
      <c r="D208" s="227" t="s">
        <v>124</v>
      </c>
      <c r="E208" s="228" t="s">
        <v>19</v>
      </c>
      <c r="F208" s="229" t="s">
        <v>254</v>
      </c>
      <c r="G208" s="226"/>
      <c r="H208" s="230">
        <v>62.021999999999998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124</v>
      </c>
      <c r="AU208" s="236" t="s">
        <v>79</v>
      </c>
      <c r="AV208" s="13" t="s">
        <v>79</v>
      </c>
      <c r="AW208" s="13" t="s">
        <v>31</v>
      </c>
      <c r="AX208" s="13" t="s">
        <v>69</v>
      </c>
      <c r="AY208" s="236" t="s">
        <v>114</v>
      </c>
    </row>
    <row r="209" s="13" customFormat="1">
      <c r="A209" s="13"/>
      <c r="B209" s="225"/>
      <c r="C209" s="226"/>
      <c r="D209" s="227" t="s">
        <v>124</v>
      </c>
      <c r="E209" s="228" t="s">
        <v>19</v>
      </c>
      <c r="F209" s="229" t="s">
        <v>255</v>
      </c>
      <c r="G209" s="226"/>
      <c r="H209" s="230">
        <v>10.26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124</v>
      </c>
      <c r="AU209" s="236" t="s">
        <v>79</v>
      </c>
      <c r="AV209" s="13" t="s">
        <v>79</v>
      </c>
      <c r="AW209" s="13" t="s">
        <v>31</v>
      </c>
      <c r="AX209" s="13" t="s">
        <v>69</v>
      </c>
      <c r="AY209" s="236" t="s">
        <v>114</v>
      </c>
    </row>
    <row r="210" s="13" customFormat="1">
      <c r="A210" s="13"/>
      <c r="B210" s="225"/>
      <c r="C210" s="226"/>
      <c r="D210" s="227" t="s">
        <v>124</v>
      </c>
      <c r="E210" s="228" t="s">
        <v>19</v>
      </c>
      <c r="F210" s="229" t="s">
        <v>256</v>
      </c>
      <c r="G210" s="226"/>
      <c r="H210" s="230">
        <v>9.8759999999999994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124</v>
      </c>
      <c r="AU210" s="236" t="s">
        <v>79</v>
      </c>
      <c r="AV210" s="13" t="s">
        <v>79</v>
      </c>
      <c r="AW210" s="13" t="s">
        <v>31</v>
      </c>
      <c r="AX210" s="13" t="s">
        <v>69</v>
      </c>
      <c r="AY210" s="236" t="s">
        <v>114</v>
      </c>
    </row>
    <row r="211" s="13" customFormat="1">
      <c r="A211" s="13"/>
      <c r="B211" s="225"/>
      <c r="C211" s="226"/>
      <c r="D211" s="227" t="s">
        <v>124</v>
      </c>
      <c r="E211" s="228" t="s">
        <v>19</v>
      </c>
      <c r="F211" s="229" t="s">
        <v>257</v>
      </c>
      <c r="G211" s="226"/>
      <c r="H211" s="230">
        <v>24.724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124</v>
      </c>
      <c r="AU211" s="236" t="s">
        <v>79</v>
      </c>
      <c r="AV211" s="13" t="s">
        <v>79</v>
      </c>
      <c r="AW211" s="13" t="s">
        <v>31</v>
      </c>
      <c r="AX211" s="13" t="s">
        <v>69</v>
      </c>
      <c r="AY211" s="236" t="s">
        <v>114</v>
      </c>
    </row>
    <row r="212" s="15" customFormat="1">
      <c r="A212" s="15"/>
      <c r="B212" s="248"/>
      <c r="C212" s="249"/>
      <c r="D212" s="227" t="s">
        <v>124</v>
      </c>
      <c r="E212" s="250" t="s">
        <v>19</v>
      </c>
      <c r="F212" s="251" t="s">
        <v>176</v>
      </c>
      <c r="G212" s="249"/>
      <c r="H212" s="252">
        <v>1718.9739999999999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124</v>
      </c>
      <c r="AU212" s="258" t="s">
        <v>79</v>
      </c>
      <c r="AV212" s="15" t="s">
        <v>133</v>
      </c>
      <c r="AW212" s="15" t="s">
        <v>31</v>
      </c>
      <c r="AX212" s="15" t="s">
        <v>69</v>
      </c>
      <c r="AY212" s="258" t="s">
        <v>114</v>
      </c>
    </row>
    <row r="213" s="13" customFormat="1">
      <c r="A213" s="13"/>
      <c r="B213" s="225"/>
      <c r="C213" s="226"/>
      <c r="D213" s="227" t="s">
        <v>124</v>
      </c>
      <c r="E213" s="228" t="s">
        <v>19</v>
      </c>
      <c r="F213" s="229" t="s">
        <v>258</v>
      </c>
      <c r="G213" s="226"/>
      <c r="H213" s="230">
        <v>14.494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124</v>
      </c>
      <c r="AU213" s="236" t="s">
        <v>79</v>
      </c>
      <c r="AV213" s="13" t="s">
        <v>79</v>
      </c>
      <c r="AW213" s="13" t="s">
        <v>31</v>
      </c>
      <c r="AX213" s="13" t="s">
        <v>69</v>
      </c>
      <c r="AY213" s="236" t="s">
        <v>114</v>
      </c>
    </row>
    <row r="214" s="13" customFormat="1">
      <c r="A214" s="13"/>
      <c r="B214" s="225"/>
      <c r="C214" s="226"/>
      <c r="D214" s="227" t="s">
        <v>124</v>
      </c>
      <c r="E214" s="228" t="s">
        <v>19</v>
      </c>
      <c r="F214" s="229" t="s">
        <v>259</v>
      </c>
      <c r="G214" s="226"/>
      <c r="H214" s="230">
        <v>23.321000000000002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124</v>
      </c>
      <c r="AU214" s="236" t="s">
        <v>79</v>
      </c>
      <c r="AV214" s="13" t="s">
        <v>79</v>
      </c>
      <c r="AW214" s="13" t="s">
        <v>31</v>
      </c>
      <c r="AX214" s="13" t="s">
        <v>69</v>
      </c>
      <c r="AY214" s="236" t="s">
        <v>114</v>
      </c>
    </row>
    <row r="215" s="13" customFormat="1">
      <c r="A215" s="13"/>
      <c r="B215" s="225"/>
      <c r="C215" s="226"/>
      <c r="D215" s="227" t="s">
        <v>124</v>
      </c>
      <c r="E215" s="228" t="s">
        <v>19</v>
      </c>
      <c r="F215" s="229" t="s">
        <v>260</v>
      </c>
      <c r="G215" s="226"/>
      <c r="H215" s="230">
        <v>1.1399999999999999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124</v>
      </c>
      <c r="AU215" s="236" t="s">
        <v>79</v>
      </c>
      <c r="AV215" s="13" t="s">
        <v>79</v>
      </c>
      <c r="AW215" s="13" t="s">
        <v>31</v>
      </c>
      <c r="AX215" s="13" t="s">
        <v>69</v>
      </c>
      <c r="AY215" s="236" t="s">
        <v>114</v>
      </c>
    </row>
    <row r="216" s="13" customFormat="1">
      <c r="A216" s="13"/>
      <c r="B216" s="225"/>
      <c r="C216" s="226"/>
      <c r="D216" s="227" t="s">
        <v>124</v>
      </c>
      <c r="E216" s="228" t="s">
        <v>19</v>
      </c>
      <c r="F216" s="229" t="s">
        <v>261</v>
      </c>
      <c r="G216" s="226"/>
      <c r="H216" s="230">
        <v>3.8879999999999999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124</v>
      </c>
      <c r="AU216" s="236" t="s">
        <v>79</v>
      </c>
      <c r="AV216" s="13" t="s">
        <v>79</v>
      </c>
      <c r="AW216" s="13" t="s">
        <v>31</v>
      </c>
      <c r="AX216" s="13" t="s">
        <v>69</v>
      </c>
      <c r="AY216" s="236" t="s">
        <v>114</v>
      </c>
    </row>
    <row r="217" s="15" customFormat="1">
      <c r="A217" s="15"/>
      <c r="B217" s="248"/>
      <c r="C217" s="249"/>
      <c r="D217" s="227" t="s">
        <v>124</v>
      </c>
      <c r="E217" s="250" t="s">
        <v>19</v>
      </c>
      <c r="F217" s="251" t="s">
        <v>262</v>
      </c>
      <c r="G217" s="249"/>
      <c r="H217" s="252">
        <v>42.843000000000004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8" t="s">
        <v>124</v>
      </c>
      <c r="AU217" s="258" t="s">
        <v>79</v>
      </c>
      <c r="AV217" s="15" t="s">
        <v>133</v>
      </c>
      <c r="AW217" s="15" t="s">
        <v>31</v>
      </c>
      <c r="AX217" s="15" t="s">
        <v>69</v>
      </c>
      <c r="AY217" s="258" t="s">
        <v>114</v>
      </c>
    </row>
    <row r="218" s="13" customFormat="1">
      <c r="A218" s="13"/>
      <c r="B218" s="225"/>
      <c r="C218" s="226"/>
      <c r="D218" s="227" t="s">
        <v>124</v>
      </c>
      <c r="E218" s="228" t="s">
        <v>19</v>
      </c>
      <c r="F218" s="229" t="s">
        <v>263</v>
      </c>
      <c r="G218" s="226"/>
      <c r="H218" s="230">
        <v>7.1820000000000004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124</v>
      </c>
      <c r="AU218" s="236" t="s">
        <v>79</v>
      </c>
      <c r="AV218" s="13" t="s">
        <v>79</v>
      </c>
      <c r="AW218" s="13" t="s">
        <v>31</v>
      </c>
      <c r="AX218" s="13" t="s">
        <v>69</v>
      </c>
      <c r="AY218" s="236" t="s">
        <v>114</v>
      </c>
    </row>
    <row r="219" s="13" customFormat="1">
      <c r="A219" s="13"/>
      <c r="B219" s="225"/>
      <c r="C219" s="226"/>
      <c r="D219" s="227" t="s">
        <v>124</v>
      </c>
      <c r="E219" s="228" t="s">
        <v>19</v>
      </c>
      <c r="F219" s="229" t="s">
        <v>264</v>
      </c>
      <c r="G219" s="226"/>
      <c r="H219" s="230">
        <v>9.9900000000000002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124</v>
      </c>
      <c r="AU219" s="236" t="s">
        <v>79</v>
      </c>
      <c r="AV219" s="13" t="s">
        <v>79</v>
      </c>
      <c r="AW219" s="13" t="s">
        <v>31</v>
      </c>
      <c r="AX219" s="13" t="s">
        <v>69</v>
      </c>
      <c r="AY219" s="236" t="s">
        <v>114</v>
      </c>
    </row>
    <row r="220" s="13" customFormat="1">
      <c r="A220" s="13"/>
      <c r="B220" s="225"/>
      <c r="C220" s="226"/>
      <c r="D220" s="227" t="s">
        <v>124</v>
      </c>
      <c r="E220" s="228" t="s">
        <v>19</v>
      </c>
      <c r="F220" s="229" t="s">
        <v>265</v>
      </c>
      <c r="G220" s="226"/>
      <c r="H220" s="230">
        <v>0.84999999999999998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124</v>
      </c>
      <c r="AU220" s="236" t="s">
        <v>79</v>
      </c>
      <c r="AV220" s="13" t="s">
        <v>79</v>
      </c>
      <c r="AW220" s="13" t="s">
        <v>31</v>
      </c>
      <c r="AX220" s="13" t="s">
        <v>69</v>
      </c>
      <c r="AY220" s="236" t="s">
        <v>114</v>
      </c>
    </row>
    <row r="221" s="13" customFormat="1">
      <c r="A221" s="13"/>
      <c r="B221" s="225"/>
      <c r="C221" s="226"/>
      <c r="D221" s="227" t="s">
        <v>124</v>
      </c>
      <c r="E221" s="228" t="s">
        <v>19</v>
      </c>
      <c r="F221" s="229" t="s">
        <v>266</v>
      </c>
      <c r="G221" s="226"/>
      <c r="H221" s="230">
        <v>19.050000000000001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124</v>
      </c>
      <c r="AU221" s="236" t="s">
        <v>79</v>
      </c>
      <c r="AV221" s="13" t="s">
        <v>79</v>
      </c>
      <c r="AW221" s="13" t="s">
        <v>31</v>
      </c>
      <c r="AX221" s="13" t="s">
        <v>69</v>
      </c>
      <c r="AY221" s="236" t="s">
        <v>114</v>
      </c>
    </row>
    <row r="222" s="13" customFormat="1">
      <c r="A222" s="13"/>
      <c r="B222" s="225"/>
      <c r="C222" s="226"/>
      <c r="D222" s="227" t="s">
        <v>124</v>
      </c>
      <c r="E222" s="228" t="s">
        <v>19</v>
      </c>
      <c r="F222" s="229" t="s">
        <v>260</v>
      </c>
      <c r="G222" s="226"/>
      <c r="H222" s="230">
        <v>1.1399999999999999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124</v>
      </c>
      <c r="AU222" s="236" t="s">
        <v>79</v>
      </c>
      <c r="AV222" s="13" t="s">
        <v>79</v>
      </c>
      <c r="AW222" s="13" t="s">
        <v>31</v>
      </c>
      <c r="AX222" s="13" t="s">
        <v>69</v>
      </c>
      <c r="AY222" s="236" t="s">
        <v>114</v>
      </c>
    </row>
    <row r="223" s="13" customFormat="1">
      <c r="A223" s="13"/>
      <c r="B223" s="225"/>
      <c r="C223" s="226"/>
      <c r="D223" s="227" t="s">
        <v>124</v>
      </c>
      <c r="E223" s="228" t="s">
        <v>19</v>
      </c>
      <c r="F223" s="229" t="s">
        <v>267</v>
      </c>
      <c r="G223" s="226"/>
      <c r="H223" s="230">
        <v>3.968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124</v>
      </c>
      <c r="AU223" s="236" t="s">
        <v>79</v>
      </c>
      <c r="AV223" s="13" t="s">
        <v>79</v>
      </c>
      <c r="AW223" s="13" t="s">
        <v>31</v>
      </c>
      <c r="AX223" s="13" t="s">
        <v>69</v>
      </c>
      <c r="AY223" s="236" t="s">
        <v>114</v>
      </c>
    </row>
    <row r="224" s="15" customFormat="1">
      <c r="A224" s="15"/>
      <c r="B224" s="248"/>
      <c r="C224" s="249"/>
      <c r="D224" s="227" t="s">
        <v>124</v>
      </c>
      <c r="E224" s="250" t="s">
        <v>19</v>
      </c>
      <c r="F224" s="251" t="s">
        <v>179</v>
      </c>
      <c r="G224" s="249"/>
      <c r="H224" s="252">
        <v>42.18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8" t="s">
        <v>124</v>
      </c>
      <c r="AU224" s="258" t="s">
        <v>79</v>
      </c>
      <c r="AV224" s="15" t="s">
        <v>133</v>
      </c>
      <c r="AW224" s="15" t="s">
        <v>31</v>
      </c>
      <c r="AX224" s="15" t="s">
        <v>69</v>
      </c>
      <c r="AY224" s="258" t="s">
        <v>114</v>
      </c>
    </row>
    <row r="225" s="14" customFormat="1">
      <c r="A225" s="14"/>
      <c r="B225" s="237"/>
      <c r="C225" s="238"/>
      <c r="D225" s="227" t="s">
        <v>124</v>
      </c>
      <c r="E225" s="239" t="s">
        <v>19</v>
      </c>
      <c r="F225" s="240" t="s">
        <v>127</v>
      </c>
      <c r="G225" s="238"/>
      <c r="H225" s="241">
        <v>1803.9970000000001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124</v>
      </c>
      <c r="AU225" s="247" t="s">
        <v>79</v>
      </c>
      <c r="AV225" s="14" t="s">
        <v>121</v>
      </c>
      <c r="AW225" s="14" t="s">
        <v>31</v>
      </c>
      <c r="AX225" s="14" t="s">
        <v>69</v>
      </c>
      <c r="AY225" s="247" t="s">
        <v>114</v>
      </c>
    </row>
    <row r="226" s="13" customFormat="1">
      <c r="A226" s="13"/>
      <c r="B226" s="225"/>
      <c r="C226" s="226"/>
      <c r="D226" s="227" t="s">
        <v>124</v>
      </c>
      <c r="E226" s="228" t="s">
        <v>19</v>
      </c>
      <c r="F226" s="229" t="s">
        <v>268</v>
      </c>
      <c r="G226" s="226"/>
      <c r="H226" s="230">
        <v>1804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124</v>
      </c>
      <c r="AU226" s="236" t="s">
        <v>79</v>
      </c>
      <c r="AV226" s="13" t="s">
        <v>79</v>
      </c>
      <c r="AW226" s="13" t="s">
        <v>31</v>
      </c>
      <c r="AX226" s="13" t="s">
        <v>69</v>
      </c>
      <c r="AY226" s="236" t="s">
        <v>114</v>
      </c>
    </row>
    <row r="227" s="14" customFormat="1">
      <c r="A227" s="14"/>
      <c r="B227" s="237"/>
      <c r="C227" s="238"/>
      <c r="D227" s="227" t="s">
        <v>124</v>
      </c>
      <c r="E227" s="239" t="s">
        <v>19</v>
      </c>
      <c r="F227" s="240" t="s">
        <v>127</v>
      </c>
      <c r="G227" s="238"/>
      <c r="H227" s="241">
        <v>1804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124</v>
      </c>
      <c r="AU227" s="247" t="s">
        <v>79</v>
      </c>
      <c r="AV227" s="14" t="s">
        <v>121</v>
      </c>
      <c r="AW227" s="14" t="s">
        <v>31</v>
      </c>
      <c r="AX227" s="14" t="s">
        <v>77</v>
      </c>
      <c r="AY227" s="247" t="s">
        <v>114</v>
      </c>
    </row>
    <row r="228" s="2" customFormat="1" ht="24.15" customHeight="1">
      <c r="A228" s="41"/>
      <c r="B228" s="42"/>
      <c r="C228" s="207" t="s">
        <v>189</v>
      </c>
      <c r="D228" s="207" t="s">
        <v>116</v>
      </c>
      <c r="E228" s="208" t="s">
        <v>269</v>
      </c>
      <c r="F228" s="209" t="s">
        <v>270</v>
      </c>
      <c r="G228" s="210" t="s">
        <v>119</v>
      </c>
      <c r="H228" s="211">
        <v>1804</v>
      </c>
      <c r="I228" s="212"/>
      <c r="J228" s="213">
        <f>ROUND(I228*H228,2)</f>
        <v>0</v>
      </c>
      <c r="K228" s="209" t="s">
        <v>120</v>
      </c>
      <c r="L228" s="47"/>
      <c r="M228" s="214" t="s">
        <v>19</v>
      </c>
      <c r="N228" s="215" t="s">
        <v>40</v>
      </c>
      <c r="O228" s="87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121</v>
      </c>
      <c r="AT228" s="218" t="s">
        <v>116</v>
      </c>
      <c r="AU228" s="218" t="s">
        <v>79</v>
      </c>
      <c r="AY228" s="20" t="s">
        <v>114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20" t="s">
        <v>77</v>
      </c>
      <c r="BK228" s="219">
        <f>ROUND(I228*H228,2)</f>
        <v>0</v>
      </c>
      <c r="BL228" s="20" t="s">
        <v>121</v>
      </c>
      <c r="BM228" s="218" t="s">
        <v>271</v>
      </c>
    </row>
    <row r="229" s="2" customFormat="1">
      <c r="A229" s="41"/>
      <c r="B229" s="42"/>
      <c r="C229" s="43"/>
      <c r="D229" s="220" t="s">
        <v>122</v>
      </c>
      <c r="E229" s="43"/>
      <c r="F229" s="221" t="s">
        <v>272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122</v>
      </c>
      <c r="AU229" s="20" t="s">
        <v>79</v>
      </c>
    </row>
    <row r="230" s="13" customFormat="1">
      <c r="A230" s="13"/>
      <c r="B230" s="225"/>
      <c r="C230" s="226"/>
      <c r="D230" s="227" t="s">
        <v>124</v>
      </c>
      <c r="E230" s="228" t="s">
        <v>19</v>
      </c>
      <c r="F230" s="229" t="s">
        <v>268</v>
      </c>
      <c r="G230" s="226"/>
      <c r="H230" s="230">
        <v>1804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124</v>
      </c>
      <c r="AU230" s="236" t="s">
        <v>79</v>
      </c>
      <c r="AV230" s="13" t="s">
        <v>79</v>
      </c>
      <c r="AW230" s="13" t="s">
        <v>31</v>
      </c>
      <c r="AX230" s="13" t="s">
        <v>69</v>
      </c>
      <c r="AY230" s="236" t="s">
        <v>114</v>
      </c>
    </row>
    <row r="231" s="14" customFormat="1">
      <c r="A231" s="14"/>
      <c r="B231" s="237"/>
      <c r="C231" s="238"/>
      <c r="D231" s="227" t="s">
        <v>124</v>
      </c>
      <c r="E231" s="239" t="s">
        <v>19</v>
      </c>
      <c r="F231" s="240" t="s">
        <v>127</v>
      </c>
      <c r="G231" s="238"/>
      <c r="H231" s="241">
        <v>1804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124</v>
      </c>
      <c r="AU231" s="247" t="s">
        <v>79</v>
      </c>
      <c r="AV231" s="14" t="s">
        <v>121</v>
      </c>
      <c r="AW231" s="14" t="s">
        <v>31</v>
      </c>
      <c r="AX231" s="14" t="s">
        <v>77</v>
      </c>
      <c r="AY231" s="247" t="s">
        <v>114</v>
      </c>
    </row>
    <row r="232" s="2" customFormat="1" ht="16.5" customHeight="1">
      <c r="A232" s="41"/>
      <c r="B232" s="42"/>
      <c r="C232" s="207" t="s">
        <v>273</v>
      </c>
      <c r="D232" s="207" t="s">
        <v>116</v>
      </c>
      <c r="E232" s="208" t="s">
        <v>274</v>
      </c>
      <c r="F232" s="209" t="s">
        <v>275</v>
      </c>
      <c r="G232" s="210" t="s">
        <v>119</v>
      </c>
      <c r="H232" s="211">
        <v>30.640000000000001</v>
      </c>
      <c r="I232" s="212"/>
      <c r="J232" s="213">
        <f>ROUND(I232*H232,2)</f>
        <v>0</v>
      </c>
      <c r="K232" s="209" t="s">
        <v>120</v>
      </c>
      <c r="L232" s="47"/>
      <c r="M232" s="214" t="s">
        <v>19</v>
      </c>
      <c r="N232" s="215" t="s">
        <v>40</v>
      </c>
      <c r="O232" s="87"/>
      <c r="P232" s="216">
        <f>O232*H232</f>
        <v>0</v>
      </c>
      <c r="Q232" s="216">
        <v>0.00070100000000000002</v>
      </c>
      <c r="R232" s="216">
        <f>Q232*H232</f>
        <v>0.02147864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121</v>
      </c>
      <c r="AT232" s="218" t="s">
        <v>116</v>
      </c>
      <c r="AU232" s="218" t="s">
        <v>79</v>
      </c>
      <c r="AY232" s="20" t="s">
        <v>114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77</v>
      </c>
      <c r="BK232" s="219">
        <f>ROUND(I232*H232,2)</f>
        <v>0</v>
      </c>
      <c r="BL232" s="20" t="s">
        <v>121</v>
      </c>
      <c r="BM232" s="218" t="s">
        <v>276</v>
      </c>
    </row>
    <row r="233" s="2" customFormat="1">
      <c r="A233" s="41"/>
      <c r="B233" s="42"/>
      <c r="C233" s="43"/>
      <c r="D233" s="220" t="s">
        <v>122</v>
      </c>
      <c r="E233" s="43"/>
      <c r="F233" s="221" t="s">
        <v>277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122</v>
      </c>
      <c r="AU233" s="20" t="s">
        <v>79</v>
      </c>
    </row>
    <row r="234" s="13" customFormat="1">
      <c r="A234" s="13"/>
      <c r="B234" s="225"/>
      <c r="C234" s="226"/>
      <c r="D234" s="227" t="s">
        <v>124</v>
      </c>
      <c r="E234" s="228" t="s">
        <v>19</v>
      </c>
      <c r="F234" s="229" t="s">
        <v>278</v>
      </c>
      <c r="G234" s="226"/>
      <c r="H234" s="230">
        <v>14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124</v>
      </c>
      <c r="AU234" s="236" t="s">
        <v>79</v>
      </c>
      <c r="AV234" s="13" t="s">
        <v>79</v>
      </c>
      <c r="AW234" s="13" t="s">
        <v>31</v>
      </c>
      <c r="AX234" s="13" t="s">
        <v>69</v>
      </c>
      <c r="AY234" s="236" t="s">
        <v>114</v>
      </c>
    </row>
    <row r="235" s="13" customFormat="1">
      <c r="A235" s="13"/>
      <c r="B235" s="225"/>
      <c r="C235" s="226"/>
      <c r="D235" s="227" t="s">
        <v>124</v>
      </c>
      <c r="E235" s="228" t="s">
        <v>19</v>
      </c>
      <c r="F235" s="229" t="s">
        <v>279</v>
      </c>
      <c r="G235" s="226"/>
      <c r="H235" s="230">
        <v>16.640000000000001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124</v>
      </c>
      <c r="AU235" s="236" t="s">
        <v>79</v>
      </c>
      <c r="AV235" s="13" t="s">
        <v>79</v>
      </c>
      <c r="AW235" s="13" t="s">
        <v>31</v>
      </c>
      <c r="AX235" s="13" t="s">
        <v>69</v>
      </c>
      <c r="AY235" s="236" t="s">
        <v>114</v>
      </c>
    </row>
    <row r="236" s="15" customFormat="1">
      <c r="A236" s="15"/>
      <c r="B236" s="248"/>
      <c r="C236" s="249"/>
      <c r="D236" s="227" t="s">
        <v>124</v>
      </c>
      <c r="E236" s="250" t="s">
        <v>19</v>
      </c>
      <c r="F236" s="251" t="s">
        <v>280</v>
      </c>
      <c r="G236" s="249"/>
      <c r="H236" s="252">
        <v>30.640000000000001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8" t="s">
        <v>124</v>
      </c>
      <c r="AU236" s="258" t="s">
        <v>79</v>
      </c>
      <c r="AV236" s="15" t="s">
        <v>133</v>
      </c>
      <c r="AW236" s="15" t="s">
        <v>31</v>
      </c>
      <c r="AX236" s="15" t="s">
        <v>69</v>
      </c>
      <c r="AY236" s="258" t="s">
        <v>114</v>
      </c>
    </row>
    <row r="237" s="14" customFormat="1">
      <c r="A237" s="14"/>
      <c r="B237" s="237"/>
      <c r="C237" s="238"/>
      <c r="D237" s="227" t="s">
        <v>124</v>
      </c>
      <c r="E237" s="239" t="s">
        <v>19</v>
      </c>
      <c r="F237" s="240" t="s">
        <v>127</v>
      </c>
      <c r="G237" s="238"/>
      <c r="H237" s="241">
        <v>30.640000000000001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124</v>
      </c>
      <c r="AU237" s="247" t="s">
        <v>79</v>
      </c>
      <c r="AV237" s="14" t="s">
        <v>121</v>
      </c>
      <c r="AW237" s="14" t="s">
        <v>31</v>
      </c>
      <c r="AX237" s="14" t="s">
        <v>77</v>
      </c>
      <c r="AY237" s="247" t="s">
        <v>114</v>
      </c>
    </row>
    <row r="238" s="2" customFormat="1" ht="24.15" customHeight="1">
      <c r="A238" s="41"/>
      <c r="B238" s="42"/>
      <c r="C238" s="207" t="s">
        <v>196</v>
      </c>
      <c r="D238" s="207" t="s">
        <v>116</v>
      </c>
      <c r="E238" s="208" t="s">
        <v>281</v>
      </c>
      <c r="F238" s="209" t="s">
        <v>282</v>
      </c>
      <c r="G238" s="210" t="s">
        <v>119</v>
      </c>
      <c r="H238" s="211">
        <v>30.640000000000001</v>
      </c>
      <c r="I238" s="212"/>
      <c r="J238" s="213">
        <f>ROUND(I238*H238,2)</f>
        <v>0</v>
      </c>
      <c r="K238" s="209" t="s">
        <v>120</v>
      </c>
      <c r="L238" s="47"/>
      <c r="M238" s="214" t="s">
        <v>19</v>
      </c>
      <c r="N238" s="215" t="s">
        <v>40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121</v>
      </c>
      <c r="AT238" s="218" t="s">
        <v>116</v>
      </c>
      <c r="AU238" s="218" t="s">
        <v>79</v>
      </c>
      <c r="AY238" s="20" t="s">
        <v>114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77</v>
      </c>
      <c r="BK238" s="219">
        <f>ROUND(I238*H238,2)</f>
        <v>0</v>
      </c>
      <c r="BL238" s="20" t="s">
        <v>121</v>
      </c>
      <c r="BM238" s="218" t="s">
        <v>283</v>
      </c>
    </row>
    <row r="239" s="2" customFormat="1">
      <c r="A239" s="41"/>
      <c r="B239" s="42"/>
      <c r="C239" s="43"/>
      <c r="D239" s="220" t="s">
        <v>122</v>
      </c>
      <c r="E239" s="43"/>
      <c r="F239" s="221" t="s">
        <v>284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122</v>
      </c>
      <c r="AU239" s="20" t="s">
        <v>79</v>
      </c>
    </row>
    <row r="240" s="13" customFormat="1">
      <c r="A240" s="13"/>
      <c r="B240" s="225"/>
      <c r="C240" s="226"/>
      <c r="D240" s="227" t="s">
        <v>124</v>
      </c>
      <c r="E240" s="228" t="s">
        <v>19</v>
      </c>
      <c r="F240" s="229" t="s">
        <v>285</v>
      </c>
      <c r="G240" s="226"/>
      <c r="H240" s="230">
        <v>30.640000000000001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124</v>
      </c>
      <c r="AU240" s="236" t="s">
        <v>79</v>
      </c>
      <c r="AV240" s="13" t="s">
        <v>79</v>
      </c>
      <c r="AW240" s="13" t="s">
        <v>31</v>
      </c>
      <c r="AX240" s="13" t="s">
        <v>69</v>
      </c>
      <c r="AY240" s="236" t="s">
        <v>114</v>
      </c>
    </row>
    <row r="241" s="14" customFormat="1">
      <c r="A241" s="14"/>
      <c r="B241" s="237"/>
      <c r="C241" s="238"/>
      <c r="D241" s="227" t="s">
        <v>124</v>
      </c>
      <c r="E241" s="239" t="s">
        <v>19</v>
      </c>
      <c r="F241" s="240" t="s">
        <v>127</v>
      </c>
      <c r="G241" s="238"/>
      <c r="H241" s="241">
        <v>30.640000000000001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124</v>
      </c>
      <c r="AU241" s="247" t="s">
        <v>79</v>
      </c>
      <c r="AV241" s="14" t="s">
        <v>121</v>
      </c>
      <c r="AW241" s="14" t="s">
        <v>31</v>
      </c>
      <c r="AX241" s="14" t="s">
        <v>77</v>
      </c>
      <c r="AY241" s="247" t="s">
        <v>114</v>
      </c>
    </row>
    <row r="242" s="2" customFormat="1" ht="21.75" customHeight="1">
      <c r="A242" s="41"/>
      <c r="B242" s="42"/>
      <c r="C242" s="207" t="s">
        <v>7</v>
      </c>
      <c r="D242" s="207" t="s">
        <v>116</v>
      </c>
      <c r="E242" s="208" t="s">
        <v>286</v>
      </c>
      <c r="F242" s="209" t="s">
        <v>287</v>
      </c>
      <c r="G242" s="210" t="s">
        <v>183</v>
      </c>
      <c r="H242" s="211">
        <v>14.51</v>
      </c>
      <c r="I242" s="212"/>
      <c r="J242" s="213">
        <f>ROUND(I242*H242,2)</f>
        <v>0</v>
      </c>
      <c r="K242" s="209" t="s">
        <v>120</v>
      </c>
      <c r="L242" s="47"/>
      <c r="M242" s="214" t="s">
        <v>19</v>
      </c>
      <c r="N242" s="215" t="s">
        <v>40</v>
      </c>
      <c r="O242" s="87"/>
      <c r="P242" s="216">
        <f>O242*H242</f>
        <v>0</v>
      </c>
      <c r="Q242" s="216">
        <v>0.00045731999999999999</v>
      </c>
      <c r="R242" s="216">
        <f>Q242*H242</f>
        <v>0.0066357131999999997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121</v>
      </c>
      <c r="AT242" s="218" t="s">
        <v>116</v>
      </c>
      <c r="AU242" s="218" t="s">
        <v>79</v>
      </c>
      <c r="AY242" s="20" t="s">
        <v>114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77</v>
      </c>
      <c r="BK242" s="219">
        <f>ROUND(I242*H242,2)</f>
        <v>0</v>
      </c>
      <c r="BL242" s="20" t="s">
        <v>121</v>
      </c>
      <c r="BM242" s="218" t="s">
        <v>288</v>
      </c>
    </row>
    <row r="243" s="2" customFormat="1">
      <c r="A243" s="41"/>
      <c r="B243" s="42"/>
      <c r="C243" s="43"/>
      <c r="D243" s="220" t="s">
        <v>122</v>
      </c>
      <c r="E243" s="43"/>
      <c r="F243" s="221" t="s">
        <v>289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122</v>
      </c>
      <c r="AU243" s="20" t="s">
        <v>79</v>
      </c>
    </row>
    <row r="244" s="13" customFormat="1">
      <c r="A244" s="13"/>
      <c r="B244" s="225"/>
      <c r="C244" s="226"/>
      <c r="D244" s="227" t="s">
        <v>124</v>
      </c>
      <c r="E244" s="228" t="s">
        <v>19</v>
      </c>
      <c r="F244" s="229" t="s">
        <v>290</v>
      </c>
      <c r="G244" s="226"/>
      <c r="H244" s="230">
        <v>14.51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124</v>
      </c>
      <c r="AU244" s="236" t="s">
        <v>79</v>
      </c>
      <c r="AV244" s="13" t="s">
        <v>79</v>
      </c>
      <c r="AW244" s="13" t="s">
        <v>31</v>
      </c>
      <c r="AX244" s="13" t="s">
        <v>69</v>
      </c>
      <c r="AY244" s="236" t="s">
        <v>114</v>
      </c>
    </row>
    <row r="245" s="14" customFormat="1">
      <c r="A245" s="14"/>
      <c r="B245" s="237"/>
      <c r="C245" s="238"/>
      <c r="D245" s="227" t="s">
        <v>124</v>
      </c>
      <c r="E245" s="239" t="s">
        <v>19</v>
      </c>
      <c r="F245" s="240" t="s">
        <v>127</v>
      </c>
      <c r="G245" s="238"/>
      <c r="H245" s="241">
        <v>14.51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124</v>
      </c>
      <c r="AU245" s="247" t="s">
        <v>79</v>
      </c>
      <c r="AV245" s="14" t="s">
        <v>121</v>
      </c>
      <c r="AW245" s="14" t="s">
        <v>31</v>
      </c>
      <c r="AX245" s="14" t="s">
        <v>77</v>
      </c>
      <c r="AY245" s="247" t="s">
        <v>114</v>
      </c>
    </row>
    <row r="246" s="2" customFormat="1" ht="24.15" customHeight="1">
      <c r="A246" s="41"/>
      <c r="B246" s="42"/>
      <c r="C246" s="207" t="s">
        <v>203</v>
      </c>
      <c r="D246" s="207" t="s">
        <v>116</v>
      </c>
      <c r="E246" s="208" t="s">
        <v>291</v>
      </c>
      <c r="F246" s="209" t="s">
        <v>292</v>
      </c>
      <c r="G246" s="210" t="s">
        <v>183</v>
      </c>
      <c r="H246" s="211">
        <v>14.51</v>
      </c>
      <c r="I246" s="212"/>
      <c r="J246" s="213">
        <f>ROUND(I246*H246,2)</f>
        <v>0</v>
      </c>
      <c r="K246" s="209" t="s">
        <v>120</v>
      </c>
      <c r="L246" s="47"/>
      <c r="M246" s="214" t="s">
        <v>19</v>
      </c>
      <c r="N246" s="215" t="s">
        <v>40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121</v>
      </c>
      <c r="AT246" s="218" t="s">
        <v>116</v>
      </c>
      <c r="AU246" s="218" t="s">
        <v>79</v>
      </c>
      <c r="AY246" s="20" t="s">
        <v>114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77</v>
      </c>
      <c r="BK246" s="219">
        <f>ROUND(I246*H246,2)</f>
        <v>0</v>
      </c>
      <c r="BL246" s="20" t="s">
        <v>121</v>
      </c>
      <c r="BM246" s="218" t="s">
        <v>293</v>
      </c>
    </row>
    <row r="247" s="2" customFormat="1">
      <c r="A247" s="41"/>
      <c r="B247" s="42"/>
      <c r="C247" s="43"/>
      <c r="D247" s="220" t="s">
        <v>122</v>
      </c>
      <c r="E247" s="43"/>
      <c r="F247" s="221" t="s">
        <v>294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122</v>
      </c>
      <c r="AU247" s="20" t="s">
        <v>79</v>
      </c>
    </row>
    <row r="248" s="13" customFormat="1">
      <c r="A248" s="13"/>
      <c r="B248" s="225"/>
      <c r="C248" s="226"/>
      <c r="D248" s="227" t="s">
        <v>124</v>
      </c>
      <c r="E248" s="228" t="s">
        <v>19</v>
      </c>
      <c r="F248" s="229" t="s">
        <v>290</v>
      </c>
      <c r="G248" s="226"/>
      <c r="H248" s="230">
        <v>14.51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124</v>
      </c>
      <c r="AU248" s="236" t="s">
        <v>79</v>
      </c>
      <c r="AV248" s="13" t="s">
        <v>79</v>
      </c>
      <c r="AW248" s="13" t="s">
        <v>31</v>
      </c>
      <c r="AX248" s="13" t="s">
        <v>69</v>
      </c>
      <c r="AY248" s="236" t="s">
        <v>114</v>
      </c>
    </row>
    <row r="249" s="14" customFormat="1">
      <c r="A249" s="14"/>
      <c r="B249" s="237"/>
      <c r="C249" s="238"/>
      <c r="D249" s="227" t="s">
        <v>124</v>
      </c>
      <c r="E249" s="239" t="s">
        <v>19</v>
      </c>
      <c r="F249" s="240" t="s">
        <v>127</v>
      </c>
      <c r="G249" s="238"/>
      <c r="H249" s="241">
        <v>14.51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124</v>
      </c>
      <c r="AU249" s="247" t="s">
        <v>79</v>
      </c>
      <c r="AV249" s="14" t="s">
        <v>121</v>
      </c>
      <c r="AW249" s="14" t="s">
        <v>31</v>
      </c>
      <c r="AX249" s="14" t="s">
        <v>77</v>
      </c>
      <c r="AY249" s="247" t="s">
        <v>114</v>
      </c>
    </row>
    <row r="250" s="2" customFormat="1" ht="33" customHeight="1">
      <c r="A250" s="41"/>
      <c r="B250" s="42"/>
      <c r="C250" s="207" t="s">
        <v>295</v>
      </c>
      <c r="D250" s="207" t="s">
        <v>116</v>
      </c>
      <c r="E250" s="208" t="s">
        <v>296</v>
      </c>
      <c r="F250" s="209" t="s">
        <v>297</v>
      </c>
      <c r="G250" s="210" t="s">
        <v>183</v>
      </c>
      <c r="H250" s="211">
        <v>1.7</v>
      </c>
      <c r="I250" s="212"/>
      <c r="J250" s="213">
        <f>ROUND(I250*H250,2)</f>
        <v>0</v>
      </c>
      <c r="K250" s="209" t="s">
        <v>120</v>
      </c>
      <c r="L250" s="47"/>
      <c r="M250" s="214" t="s">
        <v>19</v>
      </c>
      <c r="N250" s="215" t="s">
        <v>40</v>
      </c>
      <c r="O250" s="87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121</v>
      </c>
      <c r="AT250" s="218" t="s">
        <v>116</v>
      </c>
      <c r="AU250" s="218" t="s">
        <v>79</v>
      </c>
      <c r="AY250" s="20" t="s">
        <v>114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77</v>
      </c>
      <c r="BK250" s="219">
        <f>ROUND(I250*H250,2)</f>
        <v>0</v>
      </c>
      <c r="BL250" s="20" t="s">
        <v>121</v>
      </c>
      <c r="BM250" s="218" t="s">
        <v>298</v>
      </c>
    </row>
    <row r="251" s="2" customFormat="1">
      <c r="A251" s="41"/>
      <c r="B251" s="42"/>
      <c r="C251" s="43"/>
      <c r="D251" s="220" t="s">
        <v>122</v>
      </c>
      <c r="E251" s="43"/>
      <c r="F251" s="221" t="s">
        <v>299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122</v>
      </c>
      <c r="AU251" s="20" t="s">
        <v>79</v>
      </c>
    </row>
    <row r="252" s="2" customFormat="1" ht="37.8" customHeight="1">
      <c r="A252" s="41"/>
      <c r="B252" s="42"/>
      <c r="C252" s="207" t="s">
        <v>208</v>
      </c>
      <c r="D252" s="207" t="s">
        <v>116</v>
      </c>
      <c r="E252" s="208" t="s">
        <v>300</v>
      </c>
      <c r="F252" s="209" t="s">
        <v>301</v>
      </c>
      <c r="G252" s="210" t="s">
        <v>183</v>
      </c>
      <c r="H252" s="211">
        <v>65.659999999999997</v>
      </c>
      <c r="I252" s="212"/>
      <c r="J252" s="213">
        <f>ROUND(I252*H252,2)</f>
        <v>0</v>
      </c>
      <c r="K252" s="209" t="s">
        <v>120</v>
      </c>
      <c r="L252" s="47"/>
      <c r="M252" s="214" t="s">
        <v>19</v>
      </c>
      <c r="N252" s="215" t="s">
        <v>40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121</v>
      </c>
      <c r="AT252" s="218" t="s">
        <v>116</v>
      </c>
      <c r="AU252" s="218" t="s">
        <v>79</v>
      </c>
      <c r="AY252" s="20" t="s">
        <v>114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77</v>
      </c>
      <c r="BK252" s="219">
        <f>ROUND(I252*H252,2)</f>
        <v>0</v>
      </c>
      <c r="BL252" s="20" t="s">
        <v>121</v>
      </c>
      <c r="BM252" s="218" t="s">
        <v>302</v>
      </c>
    </row>
    <row r="253" s="2" customFormat="1">
      <c r="A253" s="41"/>
      <c r="B253" s="42"/>
      <c r="C253" s="43"/>
      <c r="D253" s="220" t="s">
        <v>122</v>
      </c>
      <c r="E253" s="43"/>
      <c r="F253" s="221" t="s">
        <v>303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122</v>
      </c>
      <c r="AU253" s="20" t="s">
        <v>79</v>
      </c>
    </row>
    <row r="254" s="13" customFormat="1">
      <c r="A254" s="13"/>
      <c r="B254" s="225"/>
      <c r="C254" s="226"/>
      <c r="D254" s="227" t="s">
        <v>124</v>
      </c>
      <c r="E254" s="228" t="s">
        <v>19</v>
      </c>
      <c r="F254" s="229" t="s">
        <v>304</v>
      </c>
      <c r="G254" s="226"/>
      <c r="H254" s="230">
        <v>65.659999999999997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124</v>
      </c>
      <c r="AU254" s="236" t="s">
        <v>79</v>
      </c>
      <c r="AV254" s="13" t="s">
        <v>79</v>
      </c>
      <c r="AW254" s="13" t="s">
        <v>31</v>
      </c>
      <c r="AX254" s="13" t="s">
        <v>69</v>
      </c>
      <c r="AY254" s="236" t="s">
        <v>114</v>
      </c>
    </row>
    <row r="255" s="15" customFormat="1">
      <c r="A255" s="15"/>
      <c r="B255" s="248"/>
      <c r="C255" s="249"/>
      <c r="D255" s="227" t="s">
        <v>124</v>
      </c>
      <c r="E255" s="250" t="s">
        <v>19</v>
      </c>
      <c r="F255" s="251" t="s">
        <v>305</v>
      </c>
      <c r="G255" s="249"/>
      <c r="H255" s="252">
        <v>65.659999999999997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8" t="s">
        <v>124</v>
      </c>
      <c r="AU255" s="258" t="s">
        <v>79</v>
      </c>
      <c r="AV255" s="15" t="s">
        <v>133</v>
      </c>
      <c r="AW255" s="15" t="s">
        <v>31</v>
      </c>
      <c r="AX255" s="15" t="s">
        <v>69</v>
      </c>
      <c r="AY255" s="258" t="s">
        <v>114</v>
      </c>
    </row>
    <row r="256" s="14" customFormat="1">
      <c r="A256" s="14"/>
      <c r="B256" s="237"/>
      <c r="C256" s="238"/>
      <c r="D256" s="227" t="s">
        <v>124</v>
      </c>
      <c r="E256" s="239" t="s">
        <v>19</v>
      </c>
      <c r="F256" s="240" t="s">
        <v>127</v>
      </c>
      <c r="G256" s="238"/>
      <c r="H256" s="241">
        <v>65.659999999999997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124</v>
      </c>
      <c r="AU256" s="247" t="s">
        <v>79</v>
      </c>
      <c r="AV256" s="14" t="s">
        <v>121</v>
      </c>
      <c r="AW256" s="14" t="s">
        <v>31</v>
      </c>
      <c r="AX256" s="14" t="s">
        <v>77</v>
      </c>
      <c r="AY256" s="247" t="s">
        <v>114</v>
      </c>
    </row>
    <row r="257" s="2" customFormat="1" ht="37.8" customHeight="1">
      <c r="A257" s="41"/>
      <c r="B257" s="42"/>
      <c r="C257" s="207" t="s">
        <v>306</v>
      </c>
      <c r="D257" s="207" t="s">
        <v>116</v>
      </c>
      <c r="E257" s="208" t="s">
        <v>307</v>
      </c>
      <c r="F257" s="209" t="s">
        <v>308</v>
      </c>
      <c r="G257" s="210" t="s">
        <v>183</v>
      </c>
      <c r="H257" s="211">
        <v>510.61000000000001</v>
      </c>
      <c r="I257" s="212"/>
      <c r="J257" s="213">
        <f>ROUND(I257*H257,2)</f>
        <v>0</v>
      </c>
      <c r="K257" s="209" t="s">
        <v>120</v>
      </c>
      <c r="L257" s="47"/>
      <c r="M257" s="214" t="s">
        <v>19</v>
      </c>
      <c r="N257" s="215" t="s">
        <v>40</v>
      </c>
      <c r="O257" s="87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121</v>
      </c>
      <c r="AT257" s="218" t="s">
        <v>116</v>
      </c>
      <c r="AU257" s="218" t="s">
        <v>79</v>
      </c>
      <c r="AY257" s="20" t="s">
        <v>114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77</v>
      </c>
      <c r="BK257" s="219">
        <f>ROUND(I257*H257,2)</f>
        <v>0</v>
      </c>
      <c r="BL257" s="20" t="s">
        <v>121</v>
      </c>
      <c r="BM257" s="218" t="s">
        <v>309</v>
      </c>
    </row>
    <row r="258" s="2" customFormat="1">
      <c r="A258" s="41"/>
      <c r="B258" s="42"/>
      <c r="C258" s="43"/>
      <c r="D258" s="220" t="s">
        <v>122</v>
      </c>
      <c r="E258" s="43"/>
      <c r="F258" s="221" t="s">
        <v>310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122</v>
      </c>
      <c r="AU258" s="20" t="s">
        <v>79</v>
      </c>
    </row>
    <row r="259" s="13" customFormat="1">
      <c r="A259" s="13"/>
      <c r="B259" s="225"/>
      <c r="C259" s="226"/>
      <c r="D259" s="227" t="s">
        <v>124</v>
      </c>
      <c r="E259" s="228" t="s">
        <v>19</v>
      </c>
      <c r="F259" s="229" t="s">
        <v>311</v>
      </c>
      <c r="G259" s="226"/>
      <c r="H259" s="230">
        <v>543.43799999999999</v>
      </c>
      <c r="I259" s="231"/>
      <c r="J259" s="226"/>
      <c r="K259" s="226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124</v>
      </c>
      <c r="AU259" s="236" t="s">
        <v>79</v>
      </c>
      <c r="AV259" s="13" t="s">
        <v>79</v>
      </c>
      <c r="AW259" s="13" t="s">
        <v>31</v>
      </c>
      <c r="AX259" s="13" t="s">
        <v>69</v>
      </c>
      <c r="AY259" s="236" t="s">
        <v>114</v>
      </c>
    </row>
    <row r="260" s="13" customFormat="1">
      <c r="A260" s="13"/>
      <c r="B260" s="225"/>
      <c r="C260" s="226"/>
      <c r="D260" s="227" t="s">
        <v>124</v>
      </c>
      <c r="E260" s="228" t="s">
        <v>19</v>
      </c>
      <c r="F260" s="229" t="s">
        <v>312</v>
      </c>
      <c r="G260" s="226"/>
      <c r="H260" s="230">
        <v>-32.829999999999998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124</v>
      </c>
      <c r="AU260" s="236" t="s">
        <v>79</v>
      </c>
      <c r="AV260" s="13" t="s">
        <v>79</v>
      </c>
      <c r="AW260" s="13" t="s">
        <v>31</v>
      </c>
      <c r="AX260" s="13" t="s">
        <v>69</v>
      </c>
      <c r="AY260" s="236" t="s">
        <v>114</v>
      </c>
    </row>
    <row r="261" s="14" customFormat="1">
      <c r="A261" s="14"/>
      <c r="B261" s="237"/>
      <c r="C261" s="238"/>
      <c r="D261" s="227" t="s">
        <v>124</v>
      </c>
      <c r="E261" s="239" t="s">
        <v>19</v>
      </c>
      <c r="F261" s="240" t="s">
        <v>127</v>
      </c>
      <c r="G261" s="238"/>
      <c r="H261" s="241">
        <v>510.608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124</v>
      </c>
      <c r="AU261" s="247" t="s">
        <v>79</v>
      </c>
      <c r="AV261" s="14" t="s">
        <v>121</v>
      </c>
      <c r="AW261" s="14" t="s">
        <v>31</v>
      </c>
      <c r="AX261" s="14" t="s">
        <v>69</v>
      </c>
      <c r="AY261" s="247" t="s">
        <v>114</v>
      </c>
    </row>
    <row r="262" s="13" customFormat="1">
      <c r="A262" s="13"/>
      <c r="B262" s="225"/>
      <c r="C262" s="226"/>
      <c r="D262" s="227" t="s">
        <v>124</v>
      </c>
      <c r="E262" s="228" t="s">
        <v>19</v>
      </c>
      <c r="F262" s="229" t="s">
        <v>313</v>
      </c>
      <c r="G262" s="226"/>
      <c r="H262" s="230">
        <v>510.61000000000001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124</v>
      </c>
      <c r="AU262" s="236" t="s">
        <v>79</v>
      </c>
      <c r="AV262" s="13" t="s">
        <v>79</v>
      </c>
      <c r="AW262" s="13" t="s">
        <v>31</v>
      </c>
      <c r="AX262" s="13" t="s">
        <v>69</v>
      </c>
      <c r="AY262" s="236" t="s">
        <v>114</v>
      </c>
    </row>
    <row r="263" s="14" customFormat="1">
      <c r="A263" s="14"/>
      <c r="B263" s="237"/>
      <c r="C263" s="238"/>
      <c r="D263" s="227" t="s">
        <v>124</v>
      </c>
      <c r="E263" s="239" t="s">
        <v>19</v>
      </c>
      <c r="F263" s="240" t="s">
        <v>127</v>
      </c>
      <c r="G263" s="238"/>
      <c r="H263" s="241">
        <v>510.61000000000001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124</v>
      </c>
      <c r="AU263" s="247" t="s">
        <v>79</v>
      </c>
      <c r="AV263" s="14" t="s">
        <v>121</v>
      </c>
      <c r="AW263" s="14" t="s">
        <v>31</v>
      </c>
      <c r="AX263" s="14" t="s">
        <v>77</v>
      </c>
      <c r="AY263" s="247" t="s">
        <v>114</v>
      </c>
    </row>
    <row r="264" s="2" customFormat="1" ht="37.8" customHeight="1">
      <c r="A264" s="41"/>
      <c r="B264" s="42"/>
      <c r="C264" s="207" t="s">
        <v>213</v>
      </c>
      <c r="D264" s="207" t="s">
        <v>116</v>
      </c>
      <c r="E264" s="208" t="s">
        <v>314</v>
      </c>
      <c r="F264" s="209" t="s">
        <v>315</v>
      </c>
      <c r="G264" s="210" t="s">
        <v>183</v>
      </c>
      <c r="H264" s="211">
        <v>7148.54</v>
      </c>
      <c r="I264" s="212"/>
      <c r="J264" s="213">
        <f>ROUND(I264*H264,2)</f>
        <v>0</v>
      </c>
      <c r="K264" s="209" t="s">
        <v>120</v>
      </c>
      <c r="L264" s="47"/>
      <c r="M264" s="214" t="s">
        <v>19</v>
      </c>
      <c r="N264" s="215" t="s">
        <v>40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121</v>
      </c>
      <c r="AT264" s="218" t="s">
        <v>116</v>
      </c>
      <c r="AU264" s="218" t="s">
        <v>79</v>
      </c>
      <c r="AY264" s="20" t="s">
        <v>114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77</v>
      </c>
      <c r="BK264" s="219">
        <f>ROUND(I264*H264,2)</f>
        <v>0</v>
      </c>
      <c r="BL264" s="20" t="s">
        <v>121</v>
      </c>
      <c r="BM264" s="218" t="s">
        <v>316</v>
      </c>
    </row>
    <row r="265" s="2" customFormat="1">
      <c r="A265" s="41"/>
      <c r="B265" s="42"/>
      <c r="C265" s="43"/>
      <c r="D265" s="220" t="s">
        <v>122</v>
      </c>
      <c r="E265" s="43"/>
      <c r="F265" s="221" t="s">
        <v>317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122</v>
      </c>
      <c r="AU265" s="20" t="s">
        <v>79</v>
      </c>
    </row>
    <row r="266" s="13" customFormat="1">
      <c r="A266" s="13"/>
      <c r="B266" s="225"/>
      <c r="C266" s="226"/>
      <c r="D266" s="227" t="s">
        <v>124</v>
      </c>
      <c r="E266" s="228" t="s">
        <v>19</v>
      </c>
      <c r="F266" s="229" t="s">
        <v>318</v>
      </c>
      <c r="G266" s="226"/>
      <c r="H266" s="230">
        <v>7148.54</v>
      </c>
      <c r="I266" s="231"/>
      <c r="J266" s="226"/>
      <c r="K266" s="226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124</v>
      </c>
      <c r="AU266" s="236" t="s">
        <v>79</v>
      </c>
      <c r="AV266" s="13" t="s">
        <v>79</v>
      </c>
      <c r="AW266" s="13" t="s">
        <v>31</v>
      </c>
      <c r="AX266" s="13" t="s">
        <v>69</v>
      </c>
      <c r="AY266" s="236" t="s">
        <v>114</v>
      </c>
    </row>
    <row r="267" s="14" customFormat="1">
      <c r="A267" s="14"/>
      <c r="B267" s="237"/>
      <c r="C267" s="238"/>
      <c r="D267" s="227" t="s">
        <v>124</v>
      </c>
      <c r="E267" s="239" t="s">
        <v>19</v>
      </c>
      <c r="F267" s="240" t="s">
        <v>127</v>
      </c>
      <c r="G267" s="238"/>
      <c r="H267" s="241">
        <v>7148.54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124</v>
      </c>
      <c r="AU267" s="247" t="s">
        <v>79</v>
      </c>
      <c r="AV267" s="14" t="s">
        <v>121</v>
      </c>
      <c r="AW267" s="14" t="s">
        <v>31</v>
      </c>
      <c r="AX267" s="14" t="s">
        <v>77</v>
      </c>
      <c r="AY267" s="247" t="s">
        <v>114</v>
      </c>
    </row>
    <row r="268" s="2" customFormat="1" ht="37.8" customHeight="1">
      <c r="A268" s="41"/>
      <c r="B268" s="42"/>
      <c r="C268" s="207" t="s">
        <v>319</v>
      </c>
      <c r="D268" s="207" t="s">
        <v>116</v>
      </c>
      <c r="E268" s="208" t="s">
        <v>320</v>
      </c>
      <c r="F268" s="209" t="s">
        <v>321</v>
      </c>
      <c r="G268" s="210" t="s">
        <v>183</v>
      </c>
      <c r="H268" s="211">
        <v>362.29000000000002</v>
      </c>
      <c r="I268" s="212"/>
      <c r="J268" s="213">
        <f>ROUND(I268*H268,2)</f>
        <v>0</v>
      </c>
      <c r="K268" s="209" t="s">
        <v>120</v>
      </c>
      <c r="L268" s="47"/>
      <c r="M268" s="214" t="s">
        <v>19</v>
      </c>
      <c r="N268" s="215" t="s">
        <v>40</v>
      </c>
      <c r="O268" s="87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121</v>
      </c>
      <c r="AT268" s="218" t="s">
        <v>116</v>
      </c>
      <c r="AU268" s="218" t="s">
        <v>79</v>
      </c>
      <c r="AY268" s="20" t="s">
        <v>114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77</v>
      </c>
      <c r="BK268" s="219">
        <f>ROUND(I268*H268,2)</f>
        <v>0</v>
      </c>
      <c r="BL268" s="20" t="s">
        <v>121</v>
      </c>
      <c r="BM268" s="218" t="s">
        <v>322</v>
      </c>
    </row>
    <row r="269" s="2" customFormat="1">
      <c r="A269" s="41"/>
      <c r="B269" s="42"/>
      <c r="C269" s="43"/>
      <c r="D269" s="220" t="s">
        <v>122</v>
      </c>
      <c r="E269" s="43"/>
      <c r="F269" s="221" t="s">
        <v>323</v>
      </c>
      <c r="G269" s="43"/>
      <c r="H269" s="43"/>
      <c r="I269" s="222"/>
      <c r="J269" s="43"/>
      <c r="K269" s="43"/>
      <c r="L269" s="47"/>
      <c r="M269" s="223"/>
      <c r="N269" s="22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122</v>
      </c>
      <c r="AU269" s="20" t="s">
        <v>79</v>
      </c>
    </row>
    <row r="270" s="13" customFormat="1">
      <c r="A270" s="13"/>
      <c r="B270" s="225"/>
      <c r="C270" s="226"/>
      <c r="D270" s="227" t="s">
        <v>124</v>
      </c>
      <c r="E270" s="228" t="s">
        <v>19</v>
      </c>
      <c r="F270" s="229" t="s">
        <v>324</v>
      </c>
      <c r="G270" s="226"/>
      <c r="H270" s="230">
        <v>362.29199999999997</v>
      </c>
      <c r="I270" s="231"/>
      <c r="J270" s="226"/>
      <c r="K270" s="226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124</v>
      </c>
      <c r="AU270" s="236" t="s">
        <v>79</v>
      </c>
      <c r="AV270" s="13" t="s">
        <v>79</v>
      </c>
      <c r="AW270" s="13" t="s">
        <v>31</v>
      </c>
      <c r="AX270" s="13" t="s">
        <v>69</v>
      </c>
      <c r="AY270" s="236" t="s">
        <v>114</v>
      </c>
    </row>
    <row r="271" s="14" customFormat="1">
      <c r="A271" s="14"/>
      <c r="B271" s="237"/>
      <c r="C271" s="238"/>
      <c r="D271" s="227" t="s">
        <v>124</v>
      </c>
      <c r="E271" s="239" t="s">
        <v>19</v>
      </c>
      <c r="F271" s="240" t="s">
        <v>127</v>
      </c>
      <c r="G271" s="238"/>
      <c r="H271" s="241">
        <v>362.29199999999997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124</v>
      </c>
      <c r="AU271" s="247" t="s">
        <v>79</v>
      </c>
      <c r="AV271" s="14" t="s">
        <v>121</v>
      </c>
      <c r="AW271" s="14" t="s">
        <v>31</v>
      </c>
      <c r="AX271" s="14" t="s">
        <v>69</v>
      </c>
      <c r="AY271" s="247" t="s">
        <v>114</v>
      </c>
    </row>
    <row r="272" s="13" customFormat="1">
      <c r="A272" s="13"/>
      <c r="B272" s="225"/>
      <c r="C272" s="226"/>
      <c r="D272" s="227" t="s">
        <v>124</v>
      </c>
      <c r="E272" s="228" t="s">
        <v>19</v>
      </c>
      <c r="F272" s="229" t="s">
        <v>325</v>
      </c>
      <c r="G272" s="226"/>
      <c r="H272" s="230">
        <v>362.29000000000002</v>
      </c>
      <c r="I272" s="231"/>
      <c r="J272" s="226"/>
      <c r="K272" s="226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124</v>
      </c>
      <c r="AU272" s="236" t="s">
        <v>79</v>
      </c>
      <c r="AV272" s="13" t="s">
        <v>79</v>
      </c>
      <c r="AW272" s="13" t="s">
        <v>31</v>
      </c>
      <c r="AX272" s="13" t="s">
        <v>69</v>
      </c>
      <c r="AY272" s="236" t="s">
        <v>114</v>
      </c>
    </row>
    <row r="273" s="14" customFormat="1">
      <c r="A273" s="14"/>
      <c r="B273" s="237"/>
      <c r="C273" s="238"/>
      <c r="D273" s="227" t="s">
        <v>124</v>
      </c>
      <c r="E273" s="239" t="s">
        <v>19</v>
      </c>
      <c r="F273" s="240" t="s">
        <v>127</v>
      </c>
      <c r="G273" s="238"/>
      <c r="H273" s="241">
        <v>362.29000000000002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124</v>
      </c>
      <c r="AU273" s="247" t="s">
        <v>79</v>
      </c>
      <c r="AV273" s="14" t="s">
        <v>121</v>
      </c>
      <c r="AW273" s="14" t="s">
        <v>31</v>
      </c>
      <c r="AX273" s="14" t="s">
        <v>77</v>
      </c>
      <c r="AY273" s="247" t="s">
        <v>114</v>
      </c>
    </row>
    <row r="274" s="2" customFormat="1" ht="37.8" customHeight="1">
      <c r="A274" s="41"/>
      <c r="B274" s="42"/>
      <c r="C274" s="207" t="s">
        <v>220</v>
      </c>
      <c r="D274" s="207" t="s">
        <v>116</v>
      </c>
      <c r="E274" s="208" t="s">
        <v>326</v>
      </c>
      <c r="F274" s="209" t="s">
        <v>327</v>
      </c>
      <c r="G274" s="210" t="s">
        <v>183</v>
      </c>
      <c r="H274" s="211">
        <v>5072.0600000000004</v>
      </c>
      <c r="I274" s="212"/>
      <c r="J274" s="213">
        <f>ROUND(I274*H274,2)</f>
        <v>0</v>
      </c>
      <c r="K274" s="209" t="s">
        <v>120</v>
      </c>
      <c r="L274" s="47"/>
      <c r="M274" s="214" t="s">
        <v>19</v>
      </c>
      <c r="N274" s="215" t="s">
        <v>40</v>
      </c>
      <c r="O274" s="87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121</v>
      </c>
      <c r="AT274" s="218" t="s">
        <v>116</v>
      </c>
      <c r="AU274" s="218" t="s">
        <v>79</v>
      </c>
      <c r="AY274" s="20" t="s">
        <v>114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77</v>
      </c>
      <c r="BK274" s="219">
        <f>ROUND(I274*H274,2)</f>
        <v>0</v>
      </c>
      <c r="BL274" s="20" t="s">
        <v>121</v>
      </c>
      <c r="BM274" s="218" t="s">
        <v>328</v>
      </c>
    </row>
    <row r="275" s="2" customFormat="1">
      <c r="A275" s="41"/>
      <c r="B275" s="42"/>
      <c r="C275" s="43"/>
      <c r="D275" s="220" t="s">
        <v>122</v>
      </c>
      <c r="E275" s="43"/>
      <c r="F275" s="221" t="s">
        <v>329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122</v>
      </c>
      <c r="AU275" s="20" t="s">
        <v>79</v>
      </c>
    </row>
    <row r="276" s="13" customFormat="1">
      <c r="A276" s="13"/>
      <c r="B276" s="225"/>
      <c r="C276" s="226"/>
      <c r="D276" s="227" t="s">
        <v>124</v>
      </c>
      <c r="E276" s="228" t="s">
        <v>19</v>
      </c>
      <c r="F276" s="229" t="s">
        <v>330</v>
      </c>
      <c r="G276" s="226"/>
      <c r="H276" s="230">
        <v>5072.0600000000004</v>
      </c>
      <c r="I276" s="231"/>
      <c r="J276" s="226"/>
      <c r="K276" s="226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124</v>
      </c>
      <c r="AU276" s="236" t="s">
        <v>79</v>
      </c>
      <c r="AV276" s="13" t="s">
        <v>79</v>
      </c>
      <c r="AW276" s="13" t="s">
        <v>31</v>
      </c>
      <c r="AX276" s="13" t="s">
        <v>69</v>
      </c>
      <c r="AY276" s="236" t="s">
        <v>114</v>
      </c>
    </row>
    <row r="277" s="14" customFormat="1">
      <c r="A277" s="14"/>
      <c r="B277" s="237"/>
      <c r="C277" s="238"/>
      <c r="D277" s="227" t="s">
        <v>124</v>
      </c>
      <c r="E277" s="239" t="s">
        <v>19</v>
      </c>
      <c r="F277" s="240" t="s">
        <v>127</v>
      </c>
      <c r="G277" s="238"/>
      <c r="H277" s="241">
        <v>5072.0600000000004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124</v>
      </c>
      <c r="AU277" s="247" t="s">
        <v>79</v>
      </c>
      <c r="AV277" s="14" t="s">
        <v>121</v>
      </c>
      <c r="AW277" s="14" t="s">
        <v>31</v>
      </c>
      <c r="AX277" s="14" t="s">
        <v>77</v>
      </c>
      <c r="AY277" s="247" t="s">
        <v>114</v>
      </c>
    </row>
    <row r="278" s="2" customFormat="1" ht="37.8" customHeight="1">
      <c r="A278" s="41"/>
      <c r="B278" s="42"/>
      <c r="C278" s="207" t="s">
        <v>331</v>
      </c>
      <c r="D278" s="207" t="s">
        <v>116</v>
      </c>
      <c r="E278" s="208" t="s">
        <v>332</v>
      </c>
      <c r="F278" s="209" t="s">
        <v>333</v>
      </c>
      <c r="G278" s="210" t="s">
        <v>183</v>
      </c>
      <c r="H278" s="211">
        <v>130.59999999999999</v>
      </c>
      <c r="I278" s="212"/>
      <c r="J278" s="213">
        <f>ROUND(I278*H278,2)</f>
        <v>0</v>
      </c>
      <c r="K278" s="209" t="s">
        <v>120</v>
      </c>
      <c r="L278" s="47"/>
      <c r="M278" s="214" t="s">
        <v>19</v>
      </c>
      <c r="N278" s="215" t="s">
        <v>40</v>
      </c>
      <c r="O278" s="87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121</v>
      </c>
      <c r="AT278" s="218" t="s">
        <v>116</v>
      </c>
      <c r="AU278" s="218" t="s">
        <v>79</v>
      </c>
      <c r="AY278" s="20" t="s">
        <v>114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77</v>
      </c>
      <c r="BK278" s="219">
        <f>ROUND(I278*H278,2)</f>
        <v>0</v>
      </c>
      <c r="BL278" s="20" t="s">
        <v>121</v>
      </c>
      <c r="BM278" s="218" t="s">
        <v>334</v>
      </c>
    </row>
    <row r="279" s="2" customFormat="1">
      <c r="A279" s="41"/>
      <c r="B279" s="42"/>
      <c r="C279" s="43"/>
      <c r="D279" s="220" t="s">
        <v>122</v>
      </c>
      <c r="E279" s="43"/>
      <c r="F279" s="221" t="s">
        <v>335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122</v>
      </c>
      <c r="AU279" s="20" t="s">
        <v>79</v>
      </c>
    </row>
    <row r="280" s="13" customFormat="1">
      <c r="A280" s="13"/>
      <c r="B280" s="225"/>
      <c r="C280" s="226"/>
      <c r="D280" s="227" t="s">
        <v>124</v>
      </c>
      <c r="E280" s="228" t="s">
        <v>19</v>
      </c>
      <c r="F280" s="229" t="s">
        <v>217</v>
      </c>
      <c r="G280" s="226"/>
      <c r="H280" s="230">
        <v>130.59999999999999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124</v>
      </c>
      <c r="AU280" s="236" t="s">
        <v>79</v>
      </c>
      <c r="AV280" s="13" t="s">
        <v>79</v>
      </c>
      <c r="AW280" s="13" t="s">
        <v>31</v>
      </c>
      <c r="AX280" s="13" t="s">
        <v>69</v>
      </c>
      <c r="AY280" s="236" t="s">
        <v>114</v>
      </c>
    </row>
    <row r="281" s="14" customFormat="1">
      <c r="A281" s="14"/>
      <c r="B281" s="237"/>
      <c r="C281" s="238"/>
      <c r="D281" s="227" t="s">
        <v>124</v>
      </c>
      <c r="E281" s="239" t="s">
        <v>19</v>
      </c>
      <c r="F281" s="240" t="s">
        <v>127</v>
      </c>
      <c r="G281" s="238"/>
      <c r="H281" s="241">
        <v>130.59999999999999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124</v>
      </c>
      <c r="AU281" s="247" t="s">
        <v>79</v>
      </c>
      <c r="AV281" s="14" t="s">
        <v>121</v>
      </c>
      <c r="AW281" s="14" t="s">
        <v>31</v>
      </c>
      <c r="AX281" s="14" t="s">
        <v>77</v>
      </c>
      <c r="AY281" s="247" t="s">
        <v>114</v>
      </c>
    </row>
    <row r="282" s="2" customFormat="1" ht="37.8" customHeight="1">
      <c r="A282" s="41"/>
      <c r="B282" s="42"/>
      <c r="C282" s="207" t="s">
        <v>225</v>
      </c>
      <c r="D282" s="207" t="s">
        <v>116</v>
      </c>
      <c r="E282" s="208" t="s">
        <v>336</v>
      </c>
      <c r="F282" s="209" t="s">
        <v>337</v>
      </c>
      <c r="G282" s="210" t="s">
        <v>183</v>
      </c>
      <c r="H282" s="211">
        <v>1828.4000000000001</v>
      </c>
      <c r="I282" s="212"/>
      <c r="J282" s="213">
        <f>ROUND(I282*H282,2)</f>
        <v>0</v>
      </c>
      <c r="K282" s="209" t="s">
        <v>120</v>
      </c>
      <c r="L282" s="47"/>
      <c r="M282" s="214" t="s">
        <v>19</v>
      </c>
      <c r="N282" s="215" t="s">
        <v>40</v>
      </c>
      <c r="O282" s="87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121</v>
      </c>
      <c r="AT282" s="218" t="s">
        <v>116</v>
      </c>
      <c r="AU282" s="218" t="s">
        <v>79</v>
      </c>
      <c r="AY282" s="20" t="s">
        <v>114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77</v>
      </c>
      <c r="BK282" s="219">
        <f>ROUND(I282*H282,2)</f>
        <v>0</v>
      </c>
      <c r="BL282" s="20" t="s">
        <v>121</v>
      </c>
      <c r="BM282" s="218" t="s">
        <v>338</v>
      </c>
    </row>
    <row r="283" s="2" customFormat="1">
      <c r="A283" s="41"/>
      <c r="B283" s="42"/>
      <c r="C283" s="43"/>
      <c r="D283" s="220" t="s">
        <v>122</v>
      </c>
      <c r="E283" s="43"/>
      <c r="F283" s="221" t="s">
        <v>339</v>
      </c>
      <c r="G283" s="43"/>
      <c r="H283" s="43"/>
      <c r="I283" s="222"/>
      <c r="J283" s="43"/>
      <c r="K283" s="43"/>
      <c r="L283" s="47"/>
      <c r="M283" s="223"/>
      <c r="N283" s="22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122</v>
      </c>
      <c r="AU283" s="20" t="s">
        <v>79</v>
      </c>
    </row>
    <row r="284" s="13" customFormat="1">
      <c r="A284" s="13"/>
      <c r="B284" s="225"/>
      <c r="C284" s="226"/>
      <c r="D284" s="227" t="s">
        <v>124</v>
      </c>
      <c r="E284" s="228" t="s">
        <v>19</v>
      </c>
      <c r="F284" s="229" t="s">
        <v>340</v>
      </c>
      <c r="G284" s="226"/>
      <c r="H284" s="230">
        <v>1828.4000000000001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124</v>
      </c>
      <c r="AU284" s="236" t="s">
        <v>79</v>
      </c>
      <c r="AV284" s="13" t="s">
        <v>79</v>
      </c>
      <c r="AW284" s="13" t="s">
        <v>31</v>
      </c>
      <c r="AX284" s="13" t="s">
        <v>69</v>
      </c>
      <c r="AY284" s="236" t="s">
        <v>114</v>
      </c>
    </row>
    <row r="285" s="14" customFormat="1">
      <c r="A285" s="14"/>
      <c r="B285" s="237"/>
      <c r="C285" s="238"/>
      <c r="D285" s="227" t="s">
        <v>124</v>
      </c>
      <c r="E285" s="239" t="s">
        <v>19</v>
      </c>
      <c r="F285" s="240" t="s">
        <v>127</v>
      </c>
      <c r="G285" s="238"/>
      <c r="H285" s="241">
        <v>1828.4000000000001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124</v>
      </c>
      <c r="AU285" s="247" t="s">
        <v>79</v>
      </c>
      <c r="AV285" s="14" t="s">
        <v>121</v>
      </c>
      <c r="AW285" s="14" t="s">
        <v>31</v>
      </c>
      <c r="AX285" s="14" t="s">
        <v>77</v>
      </c>
      <c r="AY285" s="247" t="s">
        <v>114</v>
      </c>
    </row>
    <row r="286" s="2" customFormat="1" ht="24.15" customHeight="1">
      <c r="A286" s="41"/>
      <c r="B286" s="42"/>
      <c r="C286" s="207" t="s">
        <v>341</v>
      </c>
      <c r="D286" s="207" t="s">
        <v>116</v>
      </c>
      <c r="E286" s="208" t="s">
        <v>342</v>
      </c>
      <c r="F286" s="209" t="s">
        <v>343</v>
      </c>
      <c r="G286" s="210" t="s">
        <v>183</v>
      </c>
      <c r="H286" s="211">
        <v>0.84999999999999998</v>
      </c>
      <c r="I286" s="212"/>
      <c r="J286" s="213">
        <f>ROUND(I286*H286,2)</f>
        <v>0</v>
      </c>
      <c r="K286" s="209" t="s">
        <v>120</v>
      </c>
      <c r="L286" s="47"/>
      <c r="M286" s="214" t="s">
        <v>19</v>
      </c>
      <c r="N286" s="215" t="s">
        <v>40</v>
      </c>
      <c r="O286" s="87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121</v>
      </c>
      <c r="AT286" s="218" t="s">
        <v>116</v>
      </c>
      <c r="AU286" s="218" t="s">
        <v>79</v>
      </c>
      <c r="AY286" s="20" t="s">
        <v>114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77</v>
      </c>
      <c r="BK286" s="219">
        <f>ROUND(I286*H286,2)</f>
        <v>0</v>
      </c>
      <c r="BL286" s="20" t="s">
        <v>121</v>
      </c>
      <c r="BM286" s="218" t="s">
        <v>344</v>
      </c>
    </row>
    <row r="287" s="2" customFormat="1">
      <c r="A287" s="41"/>
      <c r="B287" s="42"/>
      <c r="C287" s="43"/>
      <c r="D287" s="220" t="s">
        <v>122</v>
      </c>
      <c r="E287" s="43"/>
      <c r="F287" s="221" t="s">
        <v>345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122</v>
      </c>
      <c r="AU287" s="20" t="s">
        <v>79</v>
      </c>
    </row>
    <row r="288" s="13" customFormat="1">
      <c r="A288" s="13"/>
      <c r="B288" s="225"/>
      <c r="C288" s="226"/>
      <c r="D288" s="227" t="s">
        <v>124</v>
      </c>
      <c r="E288" s="228" t="s">
        <v>19</v>
      </c>
      <c r="F288" s="229" t="s">
        <v>346</v>
      </c>
      <c r="G288" s="226"/>
      <c r="H288" s="230">
        <v>0.84999999999999998</v>
      </c>
      <c r="I288" s="231"/>
      <c r="J288" s="226"/>
      <c r="K288" s="226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124</v>
      </c>
      <c r="AU288" s="236" t="s">
        <v>79</v>
      </c>
      <c r="AV288" s="13" t="s">
        <v>79</v>
      </c>
      <c r="AW288" s="13" t="s">
        <v>31</v>
      </c>
      <c r="AX288" s="13" t="s">
        <v>69</v>
      </c>
      <c r="AY288" s="236" t="s">
        <v>114</v>
      </c>
    </row>
    <row r="289" s="14" customFormat="1">
      <c r="A289" s="14"/>
      <c r="B289" s="237"/>
      <c r="C289" s="238"/>
      <c r="D289" s="227" t="s">
        <v>124</v>
      </c>
      <c r="E289" s="239" t="s">
        <v>19</v>
      </c>
      <c r="F289" s="240" t="s">
        <v>127</v>
      </c>
      <c r="G289" s="238"/>
      <c r="H289" s="241">
        <v>0.84999999999999998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124</v>
      </c>
      <c r="AU289" s="247" t="s">
        <v>79</v>
      </c>
      <c r="AV289" s="14" t="s">
        <v>121</v>
      </c>
      <c r="AW289" s="14" t="s">
        <v>31</v>
      </c>
      <c r="AX289" s="14" t="s">
        <v>77</v>
      </c>
      <c r="AY289" s="247" t="s">
        <v>114</v>
      </c>
    </row>
    <row r="290" s="2" customFormat="1" ht="24.15" customHeight="1">
      <c r="A290" s="41"/>
      <c r="B290" s="42"/>
      <c r="C290" s="207" t="s">
        <v>231</v>
      </c>
      <c r="D290" s="207" t="s">
        <v>116</v>
      </c>
      <c r="E290" s="208" t="s">
        <v>347</v>
      </c>
      <c r="F290" s="209" t="s">
        <v>348</v>
      </c>
      <c r="G290" s="210" t="s">
        <v>183</v>
      </c>
      <c r="H290" s="211">
        <v>32.829999999999998</v>
      </c>
      <c r="I290" s="212"/>
      <c r="J290" s="213">
        <f>ROUND(I290*H290,2)</f>
        <v>0</v>
      </c>
      <c r="K290" s="209" t="s">
        <v>120</v>
      </c>
      <c r="L290" s="47"/>
      <c r="M290" s="214" t="s">
        <v>19</v>
      </c>
      <c r="N290" s="215" t="s">
        <v>40</v>
      </c>
      <c r="O290" s="87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121</v>
      </c>
      <c r="AT290" s="218" t="s">
        <v>116</v>
      </c>
      <c r="AU290" s="218" t="s">
        <v>79</v>
      </c>
      <c r="AY290" s="20" t="s">
        <v>114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77</v>
      </c>
      <c r="BK290" s="219">
        <f>ROUND(I290*H290,2)</f>
        <v>0</v>
      </c>
      <c r="BL290" s="20" t="s">
        <v>121</v>
      </c>
      <c r="BM290" s="218" t="s">
        <v>349</v>
      </c>
    </row>
    <row r="291" s="2" customFormat="1">
      <c r="A291" s="41"/>
      <c r="B291" s="42"/>
      <c r="C291" s="43"/>
      <c r="D291" s="220" t="s">
        <v>122</v>
      </c>
      <c r="E291" s="43"/>
      <c r="F291" s="221" t="s">
        <v>350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122</v>
      </c>
      <c r="AU291" s="20" t="s">
        <v>79</v>
      </c>
    </row>
    <row r="292" s="13" customFormat="1">
      <c r="A292" s="13"/>
      <c r="B292" s="225"/>
      <c r="C292" s="226"/>
      <c r="D292" s="227" t="s">
        <v>124</v>
      </c>
      <c r="E292" s="228" t="s">
        <v>19</v>
      </c>
      <c r="F292" s="229" t="s">
        <v>351</v>
      </c>
      <c r="G292" s="226"/>
      <c r="H292" s="230">
        <v>32.829999999999998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124</v>
      </c>
      <c r="AU292" s="236" t="s">
        <v>79</v>
      </c>
      <c r="AV292" s="13" t="s">
        <v>79</v>
      </c>
      <c r="AW292" s="13" t="s">
        <v>31</v>
      </c>
      <c r="AX292" s="13" t="s">
        <v>69</v>
      </c>
      <c r="AY292" s="236" t="s">
        <v>114</v>
      </c>
    </row>
    <row r="293" s="15" customFormat="1">
      <c r="A293" s="15"/>
      <c r="B293" s="248"/>
      <c r="C293" s="249"/>
      <c r="D293" s="227" t="s">
        <v>124</v>
      </c>
      <c r="E293" s="250" t="s">
        <v>19</v>
      </c>
      <c r="F293" s="251" t="s">
        <v>305</v>
      </c>
      <c r="G293" s="249"/>
      <c r="H293" s="252">
        <v>32.829999999999998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8" t="s">
        <v>124</v>
      </c>
      <c r="AU293" s="258" t="s">
        <v>79</v>
      </c>
      <c r="AV293" s="15" t="s">
        <v>133</v>
      </c>
      <c r="AW293" s="15" t="s">
        <v>31</v>
      </c>
      <c r="AX293" s="15" t="s">
        <v>69</v>
      </c>
      <c r="AY293" s="258" t="s">
        <v>114</v>
      </c>
    </row>
    <row r="294" s="14" customFormat="1">
      <c r="A294" s="14"/>
      <c r="B294" s="237"/>
      <c r="C294" s="238"/>
      <c r="D294" s="227" t="s">
        <v>124</v>
      </c>
      <c r="E294" s="239" t="s">
        <v>19</v>
      </c>
      <c r="F294" s="240" t="s">
        <v>127</v>
      </c>
      <c r="G294" s="238"/>
      <c r="H294" s="241">
        <v>32.829999999999998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124</v>
      </c>
      <c r="AU294" s="247" t="s">
        <v>79</v>
      </c>
      <c r="AV294" s="14" t="s">
        <v>121</v>
      </c>
      <c r="AW294" s="14" t="s">
        <v>31</v>
      </c>
      <c r="AX294" s="14" t="s">
        <v>77</v>
      </c>
      <c r="AY294" s="247" t="s">
        <v>114</v>
      </c>
    </row>
    <row r="295" s="2" customFormat="1" ht="24.15" customHeight="1">
      <c r="A295" s="41"/>
      <c r="B295" s="42"/>
      <c r="C295" s="207" t="s">
        <v>352</v>
      </c>
      <c r="D295" s="207" t="s">
        <v>116</v>
      </c>
      <c r="E295" s="208" t="s">
        <v>353</v>
      </c>
      <c r="F295" s="209" t="s">
        <v>354</v>
      </c>
      <c r="G295" s="210" t="s">
        <v>355</v>
      </c>
      <c r="H295" s="211">
        <v>1571.22</v>
      </c>
      <c r="I295" s="212"/>
      <c r="J295" s="213">
        <f>ROUND(I295*H295,2)</f>
        <v>0</v>
      </c>
      <c r="K295" s="209" t="s">
        <v>120</v>
      </c>
      <c r="L295" s="47"/>
      <c r="M295" s="214" t="s">
        <v>19</v>
      </c>
      <c r="N295" s="215" t="s">
        <v>40</v>
      </c>
      <c r="O295" s="87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121</v>
      </c>
      <c r="AT295" s="218" t="s">
        <v>116</v>
      </c>
      <c r="AU295" s="218" t="s">
        <v>79</v>
      </c>
      <c r="AY295" s="20" t="s">
        <v>114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77</v>
      </c>
      <c r="BK295" s="219">
        <f>ROUND(I295*H295,2)</f>
        <v>0</v>
      </c>
      <c r="BL295" s="20" t="s">
        <v>121</v>
      </c>
      <c r="BM295" s="218" t="s">
        <v>356</v>
      </c>
    </row>
    <row r="296" s="2" customFormat="1">
      <c r="A296" s="41"/>
      <c r="B296" s="42"/>
      <c r="C296" s="43"/>
      <c r="D296" s="220" t="s">
        <v>122</v>
      </c>
      <c r="E296" s="43"/>
      <c r="F296" s="221" t="s">
        <v>357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122</v>
      </c>
      <c r="AU296" s="20" t="s">
        <v>79</v>
      </c>
    </row>
    <row r="297" s="13" customFormat="1">
      <c r="A297" s="13"/>
      <c r="B297" s="225"/>
      <c r="C297" s="226"/>
      <c r="D297" s="227" t="s">
        <v>124</v>
      </c>
      <c r="E297" s="228" t="s">
        <v>19</v>
      </c>
      <c r="F297" s="229" t="s">
        <v>358</v>
      </c>
      <c r="G297" s="226"/>
      <c r="H297" s="230">
        <v>1571.22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124</v>
      </c>
      <c r="AU297" s="236" t="s">
        <v>79</v>
      </c>
      <c r="AV297" s="13" t="s">
        <v>79</v>
      </c>
      <c r="AW297" s="13" t="s">
        <v>31</v>
      </c>
      <c r="AX297" s="13" t="s">
        <v>69</v>
      </c>
      <c r="AY297" s="236" t="s">
        <v>114</v>
      </c>
    </row>
    <row r="298" s="14" customFormat="1">
      <c r="A298" s="14"/>
      <c r="B298" s="237"/>
      <c r="C298" s="238"/>
      <c r="D298" s="227" t="s">
        <v>124</v>
      </c>
      <c r="E298" s="239" t="s">
        <v>19</v>
      </c>
      <c r="F298" s="240" t="s">
        <v>127</v>
      </c>
      <c r="G298" s="238"/>
      <c r="H298" s="241">
        <v>1571.22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124</v>
      </c>
      <c r="AU298" s="247" t="s">
        <v>79</v>
      </c>
      <c r="AV298" s="14" t="s">
        <v>121</v>
      </c>
      <c r="AW298" s="14" t="s">
        <v>31</v>
      </c>
      <c r="AX298" s="14" t="s">
        <v>77</v>
      </c>
      <c r="AY298" s="247" t="s">
        <v>114</v>
      </c>
    </row>
    <row r="299" s="2" customFormat="1" ht="24.15" customHeight="1">
      <c r="A299" s="41"/>
      <c r="B299" s="42"/>
      <c r="C299" s="207" t="s">
        <v>238</v>
      </c>
      <c r="D299" s="207" t="s">
        <v>116</v>
      </c>
      <c r="E299" s="208" t="s">
        <v>359</v>
      </c>
      <c r="F299" s="209" t="s">
        <v>360</v>
      </c>
      <c r="G299" s="210" t="s">
        <v>183</v>
      </c>
      <c r="H299" s="211">
        <v>529.51999999999998</v>
      </c>
      <c r="I299" s="212"/>
      <c r="J299" s="213">
        <f>ROUND(I299*H299,2)</f>
        <v>0</v>
      </c>
      <c r="K299" s="209" t="s">
        <v>120</v>
      </c>
      <c r="L299" s="47"/>
      <c r="M299" s="214" t="s">
        <v>19</v>
      </c>
      <c r="N299" s="215" t="s">
        <v>40</v>
      </c>
      <c r="O299" s="87"/>
      <c r="P299" s="216">
        <f>O299*H299</f>
        <v>0</v>
      </c>
      <c r="Q299" s="216">
        <v>0</v>
      </c>
      <c r="R299" s="216">
        <f>Q299*H299</f>
        <v>0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121</v>
      </c>
      <c r="AT299" s="218" t="s">
        <v>116</v>
      </c>
      <c r="AU299" s="218" t="s">
        <v>79</v>
      </c>
      <c r="AY299" s="20" t="s">
        <v>114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77</v>
      </c>
      <c r="BK299" s="219">
        <f>ROUND(I299*H299,2)</f>
        <v>0</v>
      </c>
      <c r="BL299" s="20" t="s">
        <v>121</v>
      </c>
      <c r="BM299" s="218" t="s">
        <v>361</v>
      </c>
    </row>
    <row r="300" s="2" customFormat="1">
      <c r="A300" s="41"/>
      <c r="B300" s="42"/>
      <c r="C300" s="43"/>
      <c r="D300" s="220" t="s">
        <v>122</v>
      </c>
      <c r="E300" s="43"/>
      <c r="F300" s="221" t="s">
        <v>362</v>
      </c>
      <c r="G300" s="43"/>
      <c r="H300" s="43"/>
      <c r="I300" s="222"/>
      <c r="J300" s="43"/>
      <c r="K300" s="43"/>
      <c r="L300" s="47"/>
      <c r="M300" s="223"/>
      <c r="N300" s="22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122</v>
      </c>
      <c r="AU300" s="20" t="s">
        <v>79</v>
      </c>
    </row>
    <row r="301" s="13" customFormat="1">
      <c r="A301" s="13"/>
      <c r="B301" s="225"/>
      <c r="C301" s="226"/>
      <c r="D301" s="227" t="s">
        <v>124</v>
      </c>
      <c r="E301" s="228" t="s">
        <v>19</v>
      </c>
      <c r="F301" s="229" t="s">
        <v>363</v>
      </c>
      <c r="G301" s="226"/>
      <c r="H301" s="230">
        <v>7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124</v>
      </c>
      <c r="AU301" s="236" t="s">
        <v>79</v>
      </c>
      <c r="AV301" s="13" t="s">
        <v>79</v>
      </c>
      <c r="AW301" s="13" t="s">
        <v>31</v>
      </c>
      <c r="AX301" s="13" t="s">
        <v>69</v>
      </c>
      <c r="AY301" s="236" t="s">
        <v>114</v>
      </c>
    </row>
    <row r="302" s="13" customFormat="1">
      <c r="A302" s="13"/>
      <c r="B302" s="225"/>
      <c r="C302" s="226"/>
      <c r="D302" s="227" t="s">
        <v>124</v>
      </c>
      <c r="E302" s="228" t="s">
        <v>19</v>
      </c>
      <c r="F302" s="229" t="s">
        <v>364</v>
      </c>
      <c r="G302" s="226"/>
      <c r="H302" s="230">
        <v>8.3200000000000003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124</v>
      </c>
      <c r="AU302" s="236" t="s">
        <v>79</v>
      </c>
      <c r="AV302" s="13" t="s">
        <v>79</v>
      </c>
      <c r="AW302" s="13" t="s">
        <v>31</v>
      </c>
      <c r="AX302" s="13" t="s">
        <v>69</v>
      </c>
      <c r="AY302" s="236" t="s">
        <v>114</v>
      </c>
    </row>
    <row r="303" s="13" customFormat="1">
      <c r="A303" s="13"/>
      <c r="B303" s="225"/>
      <c r="C303" s="226"/>
      <c r="D303" s="227" t="s">
        <v>124</v>
      </c>
      <c r="E303" s="228" t="s">
        <v>19</v>
      </c>
      <c r="F303" s="229" t="s">
        <v>365</v>
      </c>
      <c r="G303" s="226"/>
      <c r="H303" s="230">
        <v>-2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124</v>
      </c>
      <c r="AU303" s="236" t="s">
        <v>79</v>
      </c>
      <c r="AV303" s="13" t="s">
        <v>79</v>
      </c>
      <c r="AW303" s="13" t="s">
        <v>31</v>
      </c>
      <c r="AX303" s="13" t="s">
        <v>69</v>
      </c>
      <c r="AY303" s="236" t="s">
        <v>114</v>
      </c>
    </row>
    <row r="304" s="13" customFormat="1">
      <c r="A304" s="13"/>
      <c r="B304" s="225"/>
      <c r="C304" s="226"/>
      <c r="D304" s="227" t="s">
        <v>124</v>
      </c>
      <c r="E304" s="228" t="s">
        <v>19</v>
      </c>
      <c r="F304" s="229" t="s">
        <v>366</v>
      </c>
      <c r="G304" s="226"/>
      <c r="H304" s="230">
        <v>-2.5209999999999999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124</v>
      </c>
      <c r="AU304" s="236" t="s">
        <v>79</v>
      </c>
      <c r="AV304" s="13" t="s">
        <v>79</v>
      </c>
      <c r="AW304" s="13" t="s">
        <v>31</v>
      </c>
      <c r="AX304" s="13" t="s">
        <v>69</v>
      </c>
      <c r="AY304" s="236" t="s">
        <v>114</v>
      </c>
    </row>
    <row r="305" s="13" customFormat="1">
      <c r="A305" s="13"/>
      <c r="B305" s="225"/>
      <c r="C305" s="226"/>
      <c r="D305" s="227" t="s">
        <v>124</v>
      </c>
      <c r="E305" s="228" t="s">
        <v>19</v>
      </c>
      <c r="F305" s="229" t="s">
        <v>367</v>
      </c>
      <c r="G305" s="226"/>
      <c r="H305" s="230">
        <v>-0.60399999999999998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124</v>
      </c>
      <c r="AU305" s="236" t="s">
        <v>79</v>
      </c>
      <c r="AV305" s="13" t="s">
        <v>79</v>
      </c>
      <c r="AW305" s="13" t="s">
        <v>31</v>
      </c>
      <c r="AX305" s="13" t="s">
        <v>69</v>
      </c>
      <c r="AY305" s="236" t="s">
        <v>114</v>
      </c>
    </row>
    <row r="306" s="13" customFormat="1">
      <c r="A306" s="13"/>
      <c r="B306" s="225"/>
      <c r="C306" s="226"/>
      <c r="D306" s="227" t="s">
        <v>124</v>
      </c>
      <c r="E306" s="228" t="s">
        <v>19</v>
      </c>
      <c r="F306" s="229" t="s">
        <v>368</v>
      </c>
      <c r="G306" s="226"/>
      <c r="H306" s="230">
        <v>-0.24099999999999999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124</v>
      </c>
      <c r="AU306" s="236" t="s">
        <v>79</v>
      </c>
      <c r="AV306" s="13" t="s">
        <v>79</v>
      </c>
      <c r="AW306" s="13" t="s">
        <v>31</v>
      </c>
      <c r="AX306" s="13" t="s">
        <v>69</v>
      </c>
      <c r="AY306" s="236" t="s">
        <v>114</v>
      </c>
    </row>
    <row r="307" s="13" customFormat="1">
      <c r="A307" s="13"/>
      <c r="B307" s="225"/>
      <c r="C307" s="226"/>
      <c r="D307" s="227" t="s">
        <v>124</v>
      </c>
      <c r="E307" s="228" t="s">
        <v>19</v>
      </c>
      <c r="F307" s="229" t="s">
        <v>369</v>
      </c>
      <c r="G307" s="226"/>
      <c r="H307" s="230">
        <v>-0.52800000000000002</v>
      </c>
      <c r="I307" s="231"/>
      <c r="J307" s="226"/>
      <c r="K307" s="226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124</v>
      </c>
      <c r="AU307" s="236" t="s">
        <v>79</v>
      </c>
      <c r="AV307" s="13" t="s">
        <v>79</v>
      </c>
      <c r="AW307" s="13" t="s">
        <v>31</v>
      </c>
      <c r="AX307" s="13" t="s">
        <v>69</v>
      </c>
      <c r="AY307" s="236" t="s">
        <v>114</v>
      </c>
    </row>
    <row r="308" s="13" customFormat="1">
      <c r="A308" s="13"/>
      <c r="B308" s="225"/>
      <c r="C308" s="226"/>
      <c r="D308" s="227" t="s">
        <v>124</v>
      </c>
      <c r="E308" s="228" t="s">
        <v>19</v>
      </c>
      <c r="F308" s="229" t="s">
        <v>370</v>
      </c>
      <c r="G308" s="226"/>
      <c r="H308" s="230">
        <v>-3.7599999999999998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124</v>
      </c>
      <c r="AU308" s="236" t="s">
        <v>79</v>
      </c>
      <c r="AV308" s="13" t="s">
        <v>79</v>
      </c>
      <c r="AW308" s="13" t="s">
        <v>31</v>
      </c>
      <c r="AX308" s="13" t="s">
        <v>69</v>
      </c>
      <c r="AY308" s="236" t="s">
        <v>114</v>
      </c>
    </row>
    <row r="309" s="13" customFormat="1">
      <c r="A309" s="13"/>
      <c r="B309" s="225"/>
      <c r="C309" s="226"/>
      <c r="D309" s="227" t="s">
        <v>124</v>
      </c>
      <c r="E309" s="228" t="s">
        <v>19</v>
      </c>
      <c r="F309" s="229" t="s">
        <v>371</v>
      </c>
      <c r="G309" s="226"/>
      <c r="H309" s="230">
        <v>-2.3999999999999999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124</v>
      </c>
      <c r="AU309" s="236" t="s">
        <v>79</v>
      </c>
      <c r="AV309" s="13" t="s">
        <v>79</v>
      </c>
      <c r="AW309" s="13" t="s">
        <v>31</v>
      </c>
      <c r="AX309" s="13" t="s">
        <v>69</v>
      </c>
      <c r="AY309" s="236" t="s">
        <v>114</v>
      </c>
    </row>
    <row r="310" s="15" customFormat="1">
      <c r="A310" s="15"/>
      <c r="B310" s="248"/>
      <c r="C310" s="249"/>
      <c r="D310" s="227" t="s">
        <v>124</v>
      </c>
      <c r="E310" s="250" t="s">
        <v>19</v>
      </c>
      <c r="F310" s="251" t="s">
        <v>372</v>
      </c>
      <c r="G310" s="249"/>
      <c r="H310" s="252">
        <v>3.266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8" t="s">
        <v>124</v>
      </c>
      <c r="AU310" s="258" t="s">
        <v>79</v>
      </c>
      <c r="AV310" s="15" t="s">
        <v>133</v>
      </c>
      <c r="AW310" s="15" t="s">
        <v>31</v>
      </c>
      <c r="AX310" s="15" t="s">
        <v>69</v>
      </c>
      <c r="AY310" s="258" t="s">
        <v>114</v>
      </c>
    </row>
    <row r="311" s="13" customFormat="1">
      <c r="A311" s="13"/>
      <c r="B311" s="225"/>
      <c r="C311" s="226"/>
      <c r="D311" s="227" t="s">
        <v>124</v>
      </c>
      <c r="E311" s="228" t="s">
        <v>19</v>
      </c>
      <c r="F311" s="229" t="s">
        <v>373</v>
      </c>
      <c r="G311" s="226"/>
      <c r="H311" s="230">
        <v>833.84000000000003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124</v>
      </c>
      <c r="AU311" s="236" t="s">
        <v>79</v>
      </c>
      <c r="AV311" s="13" t="s">
        <v>79</v>
      </c>
      <c r="AW311" s="13" t="s">
        <v>31</v>
      </c>
      <c r="AX311" s="13" t="s">
        <v>69</v>
      </c>
      <c r="AY311" s="236" t="s">
        <v>114</v>
      </c>
    </row>
    <row r="312" s="16" customFormat="1">
      <c r="A312" s="16"/>
      <c r="B312" s="259"/>
      <c r="C312" s="260"/>
      <c r="D312" s="227" t="s">
        <v>124</v>
      </c>
      <c r="E312" s="261" t="s">
        <v>19</v>
      </c>
      <c r="F312" s="262" t="s">
        <v>374</v>
      </c>
      <c r="G312" s="260"/>
      <c r="H312" s="261" t="s">
        <v>19</v>
      </c>
      <c r="I312" s="263"/>
      <c r="J312" s="260"/>
      <c r="K312" s="260"/>
      <c r="L312" s="264"/>
      <c r="M312" s="265"/>
      <c r="N312" s="266"/>
      <c r="O312" s="266"/>
      <c r="P312" s="266"/>
      <c r="Q312" s="266"/>
      <c r="R312" s="266"/>
      <c r="S312" s="266"/>
      <c r="T312" s="267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68" t="s">
        <v>124</v>
      </c>
      <c r="AU312" s="268" t="s">
        <v>79</v>
      </c>
      <c r="AV312" s="16" t="s">
        <v>77</v>
      </c>
      <c r="AW312" s="16" t="s">
        <v>31</v>
      </c>
      <c r="AX312" s="16" t="s">
        <v>69</v>
      </c>
      <c r="AY312" s="268" t="s">
        <v>114</v>
      </c>
    </row>
    <row r="313" s="13" customFormat="1">
      <c r="A313" s="13"/>
      <c r="B313" s="225"/>
      <c r="C313" s="226"/>
      <c r="D313" s="227" t="s">
        <v>124</v>
      </c>
      <c r="E313" s="228" t="s">
        <v>19</v>
      </c>
      <c r="F313" s="229" t="s">
        <v>375</v>
      </c>
      <c r="G313" s="226"/>
      <c r="H313" s="230">
        <v>7.9720000000000004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124</v>
      </c>
      <c r="AU313" s="236" t="s">
        <v>79</v>
      </c>
      <c r="AV313" s="13" t="s">
        <v>79</v>
      </c>
      <c r="AW313" s="13" t="s">
        <v>31</v>
      </c>
      <c r="AX313" s="13" t="s">
        <v>69</v>
      </c>
      <c r="AY313" s="236" t="s">
        <v>114</v>
      </c>
    </row>
    <row r="314" s="13" customFormat="1">
      <c r="A314" s="13"/>
      <c r="B314" s="225"/>
      <c r="C314" s="226"/>
      <c r="D314" s="227" t="s">
        <v>124</v>
      </c>
      <c r="E314" s="228" t="s">
        <v>19</v>
      </c>
      <c r="F314" s="229" t="s">
        <v>376</v>
      </c>
      <c r="G314" s="226"/>
      <c r="H314" s="230">
        <v>4.3090000000000002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124</v>
      </c>
      <c r="AU314" s="236" t="s">
        <v>79</v>
      </c>
      <c r="AV314" s="13" t="s">
        <v>79</v>
      </c>
      <c r="AW314" s="13" t="s">
        <v>31</v>
      </c>
      <c r="AX314" s="13" t="s">
        <v>69</v>
      </c>
      <c r="AY314" s="236" t="s">
        <v>114</v>
      </c>
    </row>
    <row r="315" s="15" customFormat="1">
      <c r="A315" s="15"/>
      <c r="B315" s="248"/>
      <c r="C315" s="249"/>
      <c r="D315" s="227" t="s">
        <v>124</v>
      </c>
      <c r="E315" s="250" t="s">
        <v>19</v>
      </c>
      <c r="F315" s="251" t="s">
        <v>377</v>
      </c>
      <c r="G315" s="249"/>
      <c r="H315" s="252">
        <v>846.12099999999998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8" t="s">
        <v>124</v>
      </c>
      <c r="AU315" s="258" t="s">
        <v>79</v>
      </c>
      <c r="AV315" s="15" t="s">
        <v>133</v>
      </c>
      <c r="AW315" s="15" t="s">
        <v>31</v>
      </c>
      <c r="AX315" s="15" t="s">
        <v>69</v>
      </c>
      <c r="AY315" s="258" t="s">
        <v>114</v>
      </c>
    </row>
    <row r="316" s="13" customFormat="1">
      <c r="A316" s="13"/>
      <c r="B316" s="225"/>
      <c r="C316" s="226"/>
      <c r="D316" s="227" t="s">
        <v>124</v>
      </c>
      <c r="E316" s="228" t="s">
        <v>19</v>
      </c>
      <c r="F316" s="229" t="s">
        <v>378</v>
      </c>
      <c r="G316" s="226"/>
      <c r="H316" s="230">
        <v>-2.6139999999999999</v>
      </c>
      <c r="I316" s="231"/>
      <c r="J316" s="226"/>
      <c r="K316" s="226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124</v>
      </c>
      <c r="AU316" s="236" t="s">
        <v>79</v>
      </c>
      <c r="AV316" s="13" t="s">
        <v>79</v>
      </c>
      <c r="AW316" s="13" t="s">
        <v>31</v>
      </c>
      <c r="AX316" s="13" t="s">
        <v>69</v>
      </c>
      <c r="AY316" s="236" t="s">
        <v>114</v>
      </c>
    </row>
    <row r="317" s="13" customFormat="1">
      <c r="A317" s="13"/>
      <c r="B317" s="225"/>
      <c r="C317" s="226"/>
      <c r="D317" s="227" t="s">
        <v>124</v>
      </c>
      <c r="E317" s="228" t="s">
        <v>19</v>
      </c>
      <c r="F317" s="229" t="s">
        <v>379</v>
      </c>
      <c r="G317" s="226"/>
      <c r="H317" s="230">
        <v>-9.6489999999999991</v>
      </c>
      <c r="I317" s="231"/>
      <c r="J317" s="226"/>
      <c r="K317" s="226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124</v>
      </c>
      <c r="AU317" s="236" t="s">
        <v>79</v>
      </c>
      <c r="AV317" s="13" t="s">
        <v>79</v>
      </c>
      <c r="AW317" s="13" t="s">
        <v>31</v>
      </c>
      <c r="AX317" s="13" t="s">
        <v>69</v>
      </c>
      <c r="AY317" s="236" t="s">
        <v>114</v>
      </c>
    </row>
    <row r="318" s="13" customFormat="1">
      <c r="A318" s="13"/>
      <c r="B318" s="225"/>
      <c r="C318" s="226"/>
      <c r="D318" s="227" t="s">
        <v>124</v>
      </c>
      <c r="E318" s="228" t="s">
        <v>19</v>
      </c>
      <c r="F318" s="229" t="s">
        <v>380</v>
      </c>
      <c r="G318" s="226"/>
      <c r="H318" s="230">
        <v>-28.173999999999999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124</v>
      </c>
      <c r="AU318" s="236" t="s">
        <v>79</v>
      </c>
      <c r="AV318" s="13" t="s">
        <v>79</v>
      </c>
      <c r="AW318" s="13" t="s">
        <v>31</v>
      </c>
      <c r="AX318" s="13" t="s">
        <v>69</v>
      </c>
      <c r="AY318" s="236" t="s">
        <v>114</v>
      </c>
    </row>
    <row r="319" s="13" customFormat="1">
      <c r="A319" s="13"/>
      <c r="B319" s="225"/>
      <c r="C319" s="226"/>
      <c r="D319" s="227" t="s">
        <v>124</v>
      </c>
      <c r="E319" s="228" t="s">
        <v>19</v>
      </c>
      <c r="F319" s="229" t="s">
        <v>381</v>
      </c>
      <c r="G319" s="226"/>
      <c r="H319" s="230">
        <v>-76.715999999999994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124</v>
      </c>
      <c r="AU319" s="236" t="s">
        <v>79</v>
      </c>
      <c r="AV319" s="13" t="s">
        <v>79</v>
      </c>
      <c r="AW319" s="13" t="s">
        <v>31</v>
      </c>
      <c r="AX319" s="13" t="s">
        <v>69</v>
      </c>
      <c r="AY319" s="236" t="s">
        <v>114</v>
      </c>
    </row>
    <row r="320" s="13" customFormat="1">
      <c r="A320" s="13"/>
      <c r="B320" s="225"/>
      <c r="C320" s="226"/>
      <c r="D320" s="227" t="s">
        <v>124</v>
      </c>
      <c r="E320" s="228" t="s">
        <v>19</v>
      </c>
      <c r="F320" s="229" t="s">
        <v>382</v>
      </c>
      <c r="G320" s="226"/>
      <c r="H320" s="230">
        <v>-207.161</v>
      </c>
      <c r="I320" s="231"/>
      <c r="J320" s="226"/>
      <c r="K320" s="226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124</v>
      </c>
      <c r="AU320" s="236" t="s">
        <v>79</v>
      </c>
      <c r="AV320" s="13" t="s">
        <v>79</v>
      </c>
      <c r="AW320" s="13" t="s">
        <v>31</v>
      </c>
      <c r="AX320" s="13" t="s">
        <v>69</v>
      </c>
      <c r="AY320" s="236" t="s">
        <v>114</v>
      </c>
    </row>
    <row r="321" s="13" customFormat="1">
      <c r="A321" s="13"/>
      <c r="B321" s="225"/>
      <c r="C321" s="226"/>
      <c r="D321" s="227" t="s">
        <v>124</v>
      </c>
      <c r="E321" s="228" t="s">
        <v>19</v>
      </c>
      <c r="F321" s="229" t="s">
        <v>383</v>
      </c>
      <c r="G321" s="226"/>
      <c r="H321" s="230">
        <v>-0.80900000000000005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124</v>
      </c>
      <c r="AU321" s="236" t="s">
        <v>79</v>
      </c>
      <c r="AV321" s="13" t="s">
        <v>79</v>
      </c>
      <c r="AW321" s="13" t="s">
        <v>31</v>
      </c>
      <c r="AX321" s="13" t="s">
        <v>69</v>
      </c>
      <c r="AY321" s="236" t="s">
        <v>114</v>
      </c>
    </row>
    <row r="322" s="13" customFormat="1">
      <c r="A322" s="13"/>
      <c r="B322" s="225"/>
      <c r="C322" s="226"/>
      <c r="D322" s="227" t="s">
        <v>124</v>
      </c>
      <c r="E322" s="228" t="s">
        <v>19</v>
      </c>
      <c r="F322" s="229" t="s">
        <v>384</v>
      </c>
      <c r="G322" s="226"/>
      <c r="H322" s="230">
        <v>-1.99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124</v>
      </c>
      <c r="AU322" s="236" t="s">
        <v>79</v>
      </c>
      <c r="AV322" s="13" t="s">
        <v>79</v>
      </c>
      <c r="AW322" s="13" t="s">
        <v>31</v>
      </c>
      <c r="AX322" s="13" t="s">
        <v>69</v>
      </c>
      <c r="AY322" s="236" t="s">
        <v>114</v>
      </c>
    </row>
    <row r="323" s="16" customFormat="1">
      <c r="A323" s="16"/>
      <c r="B323" s="259"/>
      <c r="C323" s="260"/>
      <c r="D323" s="227" t="s">
        <v>124</v>
      </c>
      <c r="E323" s="261" t="s">
        <v>19</v>
      </c>
      <c r="F323" s="262" t="s">
        <v>385</v>
      </c>
      <c r="G323" s="260"/>
      <c r="H323" s="261" t="s">
        <v>19</v>
      </c>
      <c r="I323" s="263"/>
      <c r="J323" s="260"/>
      <c r="K323" s="260"/>
      <c r="L323" s="264"/>
      <c r="M323" s="265"/>
      <c r="N323" s="266"/>
      <c r="O323" s="266"/>
      <c r="P323" s="266"/>
      <c r="Q323" s="266"/>
      <c r="R323" s="266"/>
      <c r="S323" s="266"/>
      <c r="T323" s="267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68" t="s">
        <v>124</v>
      </c>
      <c r="AU323" s="268" t="s">
        <v>79</v>
      </c>
      <c r="AV323" s="16" t="s">
        <v>77</v>
      </c>
      <c r="AW323" s="16" t="s">
        <v>31</v>
      </c>
      <c r="AX323" s="16" t="s">
        <v>69</v>
      </c>
      <c r="AY323" s="268" t="s">
        <v>114</v>
      </c>
    </row>
    <row r="324" s="13" customFormat="1">
      <c r="A324" s="13"/>
      <c r="B324" s="225"/>
      <c r="C324" s="226"/>
      <c r="D324" s="227" t="s">
        <v>124</v>
      </c>
      <c r="E324" s="228" t="s">
        <v>19</v>
      </c>
      <c r="F324" s="229" t="s">
        <v>386</v>
      </c>
      <c r="G324" s="226"/>
      <c r="H324" s="230">
        <v>-7.5620000000000003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124</v>
      </c>
      <c r="AU324" s="236" t="s">
        <v>79</v>
      </c>
      <c r="AV324" s="13" t="s">
        <v>79</v>
      </c>
      <c r="AW324" s="13" t="s">
        <v>31</v>
      </c>
      <c r="AX324" s="13" t="s">
        <v>69</v>
      </c>
      <c r="AY324" s="236" t="s">
        <v>114</v>
      </c>
    </row>
    <row r="325" s="13" customFormat="1">
      <c r="A325" s="13"/>
      <c r="B325" s="225"/>
      <c r="C325" s="226"/>
      <c r="D325" s="227" t="s">
        <v>124</v>
      </c>
      <c r="E325" s="228" t="s">
        <v>19</v>
      </c>
      <c r="F325" s="229" t="s">
        <v>387</v>
      </c>
      <c r="G325" s="226"/>
      <c r="H325" s="230">
        <v>-3.7440000000000002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124</v>
      </c>
      <c r="AU325" s="236" t="s">
        <v>79</v>
      </c>
      <c r="AV325" s="13" t="s">
        <v>79</v>
      </c>
      <c r="AW325" s="13" t="s">
        <v>31</v>
      </c>
      <c r="AX325" s="13" t="s">
        <v>69</v>
      </c>
      <c r="AY325" s="236" t="s">
        <v>114</v>
      </c>
    </row>
    <row r="326" s="13" customFormat="1">
      <c r="A326" s="13"/>
      <c r="B326" s="225"/>
      <c r="C326" s="226"/>
      <c r="D326" s="227" t="s">
        <v>124</v>
      </c>
      <c r="E326" s="228" t="s">
        <v>19</v>
      </c>
      <c r="F326" s="229" t="s">
        <v>388</v>
      </c>
      <c r="G326" s="226"/>
      <c r="H326" s="230">
        <v>-8.4489999999999998</v>
      </c>
      <c r="I326" s="231"/>
      <c r="J326" s="226"/>
      <c r="K326" s="226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124</v>
      </c>
      <c r="AU326" s="236" t="s">
        <v>79</v>
      </c>
      <c r="AV326" s="13" t="s">
        <v>79</v>
      </c>
      <c r="AW326" s="13" t="s">
        <v>31</v>
      </c>
      <c r="AX326" s="13" t="s">
        <v>69</v>
      </c>
      <c r="AY326" s="236" t="s">
        <v>114</v>
      </c>
    </row>
    <row r="327" s="13" customFormat="1">
      <c r="A327" s="13"/>
      <c r="B327" s="225"/>
      <c r="C327" s="226"/>
      <c r="D327" s="227" t="s">
        <v>124</v>
      </c>
      <c r="E327" s="228" t="s">
        <v>19</v>
      </c>
      <c r="F327" s="229" t="s">
        <v>389</v>
      </c>
      <c r="G327" s="226"/>
      <c r="H327" s="230">
        <v>-4.226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124</v>
      </c>
      <c r="AU327" s="236" t="s">
        <v>79</v>
      </c>
      <c r="AV327" s="13" t="s">
        <v>79</v>
      </c>
      <c r="AW327" s="13" t="s">
        <v>31</v>
      </c>
      <c r="AX327" s="13" t="s">
        <v>69</v>
      </c>
      <c r="AY327" s="236" t="s">
        <v>114</v>
      </c>
    </row>
    <row r="328" s="13" customFormat="1">
      <c r="A328" s="13"/>
      <c r="B328" s="225"/>
      <c r="C328" s="226"/>
      <c r="D328" s="227" t="s">
        <v>124</v>
      </c>
      <c r="E328" s="228" t="s">
        <v>19</v>
      </c>
      <c r="F328" s="229" t="s">
        <v>390</v>
      </c>
      <c r="G328" s="226"/>
      <c r="H328" s="230">
        <v>-1.6080000000000001</v>
      </c>
      <c r="I328" s="231"/>
      <c r="J328" s="226"/>
      <c r="K328" s="226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124</v>
      </c>
      <c r="AU328" s="236" t="s">
        <v>79</v>
      </c>
      <c r="AV328" s="13" t="s">
        <v>79</v>
      </c>
      <c r="AW328" s="13" t="s">
        <v>31</v>
      </c>
      <c r="AX328" s="13" t="s">
        <v>69</v>
      </c>
      <c r="AY328" s="236" t="s">
        <v>114</v>
      </c>
    </row>
    <row r="329" s="15" customFormat="1">
      <c r="A329" s="15"/>
      <c r="B329" s="248"/>
      <c r="C329" s="249"/>
      <c r="D329" s="227" t="s">
        <v>124</v>
      </c>
      <c r="E329" s="250" t="s">
        <v>19</v>
      </c>
      <c r="F329" s="251" t="s">
        <v>391</v>
      </c>
      <c r="G329" s="249"/>
      <c r="H329" s="252">
        <v>-352.702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8" t="s">
        <v>124</v>
      </c>
      <c r="AU329" s="258" t="s">
        <v>79</v>
      </c>
      <c r="AV329" s="15" t="s">
        <v>133</v>
      </c>
      <c r="AW329" s="15" t="s">
        <v>31</v>
      </c>
      <c r="AX329" s="15" t="s">
        <v>69</v>
      </c>
      <c r="AY329" s="258" t="s">
        <v>114</v>
      </c>
    </row>
    <row r="330" s="14" customFormat="1">
      <c r="A330" s="14"/>
      <c r="B330" s="237"/>
      <c r="C330" s="238"/>
      <c r="D330" s="227" t="s">
        <v>124</v>
      </c>
      <c r="E330" s="239" t="s">
        <v>19</v>
      </c>
      <c r="F330" s="240" t="s">
        <v>127</v>
      </c>
      <c r="G330" s="238"/>
      <c r="H330" s="241">
        <v>496.685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124</v>
      </c>
      <c r="AU330" s="247" t="s">
        <v>79</v>
      </c>
      <c r="AV330" s="14" t="s">
        <v>121</v>
      </c>
      <c r="AW330" s="14" t="s">
        <v>31</v>
      </c>
      <c r="AX330" s="14" t="s">
        <v>69</v>
      </c>
      <c r="AY330" s="247" t="s">
        <v>114</v>
      </c>
    </row>
    <row r="331" s="13" customFormat="1">
      <c r="A331" s="13"/>
      <c r="B331" s="225"/>
      <c r="C331" s="226"/>
      <c r="D331" s="227" t="s">
        <v>124</v>
      </c>
      <c r="E331" s="228" t="s">
        <v>19</v>
      </c>
      <c r="F331" s="229" t="s">
        <v>392</v>
      </c>
      <c r="G331" s="226"/>
      <c r="H331" s="230">
        <v>24.699999999999999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124</v>
      </c>
      <c r="AU331" s="236" t="s">
        <v>79</v>
      </c>
      <c r="AV331" s="13" t="s">
        <v>79</v>
      </c>
      <c r="AW331" s="13" t="s">
        <v>31</v>
      </c>
      <c r="AX331" s="13" t="s">
        <v>69</v>
      </c>
      <c r="AY331" s="236" t="s">
        <v>114</v>
      </c>
    </row>
    <row r="332" s="13" customFormat="1">
      <c r="A332" s="13"/>
      <c r="B332" s="225"/>
      <c r="C332" s="226"/>
      <c r="D332" s="227" t="s">
        <v>124</v>
      </c>
      <c r="E332" s="228" t="s">
        <v>19</v>
      </c>
      <c r="F332" s="229" t="s">
        <v>393</v>
      </c>
      <c r="G332" s="226"/>
      <c r="H332" s="230">
        <v>43.149000000000001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124</v>
      </c>
      <c r="AU332" s="236" t="s">
        <v>79</v>
      </c>
      <c r="AV332" s="13" t="s">
        <v>79</v>
      </c>
      <c r="AW332" s="13" t="s">
        <v>31</v>
      </c>
      <c r="AX332" s="13" t="s">
        <v>69</v>
      </c>
      <c r="AY332" s="236" t="s">
        <v>114</v>
      </c>
    </row>
    <row r="333" s="13" customFormat="1">
      <c r="A333" s="13"/>
      <c r="B333" s="225"/>
      <c r="C333" s="226"/>
      <c r="D333" s="227" t="s">
        <v>124</v>
      </c>
      <c r="E333" s="228" t="s">
        <v>19</v>
      </c>
      <c r="F333" s="229" t="s">
        <v>394</v>
      </c>
      <c r="G333" s="226"/>
      <c r="H333" s="230">
        <v>-6.5250000000000004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124</v>
      </c>
      <c r="AU333" s="236" t="s">
        <v>79</v>
      </c>
      <c r="AV333" s="13" t="s">
        <v>79</v>
      </c>
      <c r="AW333" s="13" t="s">
        <v>31</v>
      </c>
      <c r="AX333" s="13" t="s">
        <v>69</v>
      </c>
      <c r="AY333" s="236" t="s">
        <v>114</v>
      </c>
    </row>
    <row r="334" s="13" customFormat="1">
      <c r="A334" s="13"/>
      <c r="B334" s="225"/>
      <c r="C334" s="226"/>
      <c r="D334" s="227" t="s">
        <v>124</v>
      </c>
      <c r="E334" s="228" t="s">
        <v>19</v>
      </c>
      <c r="F334" s="229" t="s">
        <v>395</v>
      </c>
      <c r="G334" s="226"/>
      <c r="H334" s="230">
        <v>-1.7749999999999999</v>
      </c>
      <c r="I334" s="231"/>
      <c r="J334" s="226"/>
      <c r="K334" s="226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124</v>
      </c>
      <c r="AU334" s="236" t="s">
        <v>79</v>
      </c>
      <c r="AV334" s="13" t="s">
        <v>79</v>
      </c>
      <c r="AW334" s="13" t="s">
        <v>31</v>
      </c>
      <c r="AX334" s="13" t="s">
        <v>69</v>
      </c>
      <c r="AY334" s="236" t="s">
        <v>114</v>
      </c>
    </row>
    <row r="335" s="13" customFormat="1">
      <c r="A335" s="13"/>
      <c r="B335" s="225"/>
      <c r="C335" s="226"/>
      <c r="D335" s="227" t="s">
        <v>124</v>
      </c>
      <c r="E335" s="228" t="s">
        <v>19</v>
      </c>
      <c r="F335" s="229" t="s">
        <v>396</v>
      </c>
      <c r="G335" s="226"/>
      <c r="H335" s="230">
        <v>-4.3259999999999996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124</v>
      </c>
      <c r="AU335" s="236" t="s">
        <v>79</v>
      </c>
      <c r="AV335" s="13" t="s">
        <v>79</v>
      </c>
      <c r="AW335" s="13" t="s">
        <v>31</v>
      </c>
      <c r="AX335" s="13" t="s">
        <v>69</v>
      </c>
      <c r="AY335" s="236" t="s">
        <v>114</v>
      </c>
    </row>
    <row r="336" s="13" customFormat="1">
      <c r="A336" s="13"/>
      <c r="B336" s="225"/>
      <c r="C336" s="226"/>
      <c r="D336" s="227" t="s">
        <v>124</v>
      </c>
      <c r="E336" s="228" t="s">
        <v>19</v>
      </c>
      <c r="F336" s="229" t="s">
        <v>397</v>
      </c>
      <c r="G336" s="226"/>
      <c r="H336" s="230">
        <v>-1.7909999999999999</v>
      </c>
      <c r="I336" s="231"/>
      <c r="J336" s="226"/>
      <c r="K336" s="226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124</v>
      </c>
      <c r="AU336" s="236" t="s">
        <v>79</v>
      </c>
      <c r="AV336" s="13" t="s">
        <v>79</v>
      </c>
      <c r="AW336" s="13" t="s">
        <v>31</v>
      </c>
      <c r="AX336" s="13" t="s">
        <v>69</v>
      </c>
      <c r="AY336" s="236" t="s">
        <v>114</v>
      </c>
    </row>
    <row r="337" s="13" customFormat="1">
      <c r="A337" s="13"/>
      <c r="B337" s="225"/>
      <c r="C337" s="226"/>
      <c r="D337" s="227" t="s">
        <v>124</v>
      </c>
      <c r="E337" s="228" t="s">
        <v>19</v>
      </c>
      <c r="F337" s="229" t="s">
        <v>398</v>
      </c>
      <c r="G337" s="226"/>
      <c r="H337" s="230">
        <v>-3.923</v>
      </c>
      <c r="I337" s="231"/>
      <c r="J337" s="226"/>
      <c r="K337" s="226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124</v>
      </c>
      <c r="AU337" s="236" t="s">
        <v>79</v>
      </c>
      <c r="AV337" s="13" t="s">
        <v>79</v>
      </c>
      <c r="AW337" s="13" t="s">
        <v>31</v>
      </c>
      <c r="AX337" s="13" t="s">
        <v>69</v>
      </c>
      <c r="AY337" s="236" t="s">
        <v>114</v>
      </c>
    </row>
    <row r="338" s="13" customFormat="1">
      <c r="A338" s="13"/>
      <c r="B338" s="225"/>
      <c r="C338" s="226"/>
      <c r="D338" s="227" t="s">
        <v>124</v>
      </c>
      <c r="E338" s="228" t="s">
        <v>19</v>
      </c>
      <c r="F338" s="229" t="s">
        <v>399</v>
      </c>
      <c r="G338" s="226"/>
      <c r="H338" s="230">
        <v>-1.353</v>
      </c>
      <c r="I338" s="231"/>
      <c r="J338" s="226"/>
      <c r="K338" s="226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124</v>
      </c>
      <c r="AU338" s="236" t="s">
        <v>79</v>
      </c>
      <c r="AV338" s="13" t="s">
        <v>79</v>
      </c>
      <c r="AW338" s="13" t="s">
        <v>31</v>
      </c>
      <c r="AX338" s="13" t="s">
        <v>69</v>
      </c>
      <c r="AY338" s="236" t="s">
        <v>114</v>
      </c>
    </row>
    <row r="339" s="13" customFormat="1">
      <c r="A339" s="13"/>
      <c r="B339" s="225"/>
      <c r="C339" s="226"/>
      <c r="D339" s="227" t="s">
        <v>124</v>
      </c>
      <c r="E339" s="228" t="s">
        <v>19</v>
      </c>
      <c r="F339" s="229" t="s">
        <v>400</v>
      </c>
      <c r="G339" s="226"/>
      <c r="H339" s="230">
        <v>-2.4510000000000001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124</v>
      </c>
      <c r="AU339" s="236" t="s">
        <v>79</v>
      </c>
      <c r="AV339" s="13" t="s">
        <v>79</v>
      </c>
      <c r="AW339" s="13" t="s">
        <v>31</v>
      </c>
      <c r="AX339" s="13" t="s">
        <v>69</v>
      </c>
      <c r="AY339" s="236" t="s">
        <v>114</v>
      </c>
    </row>
    <row r="340" s="13" customFormat="1">
      <c r="A340" s="13"/>
      <c r="B340" s="225"/>
      <c r="C340" s="226"/>
      <c r="D340" s="227" t="s">
        <v>124</v>
      </c>
      <c r="E340" s="228" t="s">
        <v>19</v>
      </c>
      <c r="F340" s="229" t="s">
        <v>401</v>
      </c>
      <c r="G340" s="226"/>
      <c r="H340" s="230">
        <v>-3.0030000000000001</v>
      </c>
      <c r="I340" s="231"/>
      <c r="J340" s="226"/>
      <c r="K340" s="226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124</v>
      </c>
      <c r="AU340" s="236" t="s">
        <v>79</v>
      </c>
      <c r="AV340" s="13" t="s">
        <v>79</v>
      </c>
      <c r="AW340" s="13" t="s">
        <v>31</v>
      </c>
      <c r="AX340" s="13" t="s">
        <v>69</v>
      </c>
      <c r="AY340" s="236" t="s">
        <v>114</v>
      </c>
    </row>
    <row r="341" s="13" customFormat="1">
      <c r="A341" s="13"/>
      <c r="B341" s="225"/>
      <c r="C341" s="226"/>
      <c r="D341" s="227" t="s">
        <v>124</v>
      </c>
      <c r="E341" s="228" t="s">
        <v>19</v>
      </c>
      <c r="F341" s="229" t="s">
        <v>402</v>
      </c>
      <c r="G341" s="226"/>
      <c r="H341" s="230">
        <v>-0.86199999999999999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124</v>
      </c>
      <c r="AU341" s="236" t="s">
        <v>79</v>
      </c>
      <c r="AV341" s="13" t="s">
        <v>79</v>
      </c>
      <c r="AW341" s="13" t="s">
        <v>31</v>
      </c>
      <c r="AX341" s="13" t="s">
        <v>69</v>
      </c>
      <c r="AY341" s="236" t="s">
        <v>114</v>
      </c>
    </row>
    <row r="342" s="13" customFormat="1">
      <c r="A342" s="13"/>
      <c r="B342" s="225"/>
      <c r="C342" s="226"/>
      <c r="D342" s="227" t="s">
        <v>124</v>
      </c>
      <c r="E342" s="228" t="s">
        <v>19</v>
      </c>
      <c r="F342" s="229" t="s">
        <v>403</v>
      </c>
      <c r="G342" s="226"/>
      <c r="H342" s="230">
        <v>-1.26</v>
      </c>
      <c r="I342" s="231"/>
      <c r="J342" s="226"/>
      <c r="K342" s="226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124</v>
      </c>
      <c r="AU342" s="236" t="s">
        <v>79</v>
      </c>
      <c r="AV342" s="13" t="s">
        <v>79</v>
      </c>
      <c r="AW342" s="13" t="s">
        <v>31</v>
      </c>
      <c r="AX342" s="13" t="s">
        <v>69</v>
      </c>
      <c r="AY342" s="236" t="s">
        <v>114</v>
      </c>
    </row>
    <row r="343" s="13" customFormat="1">
      <c r="A343" s="13"/>
      <c r="B343" s="225"/>
      <c r="C343" s="226"/>
      <c r="D343" s="227" t="s">
        <v>124</v>
      </c>
      <c r="E343" s="228" t="s">
        <v>19</v>
      </c>
      <c r="F343" s="229" t="s">
        <v>404</v>
      </c>
      <c r="G343" s="226"/>
      <c r="H343" s="230">
        <v>-1.8720000000000001</v>
      </c>
      <c r="I343" s="231"/>
      <c r="J343" s="226"/>
      <c r="K343" s="226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124</v>
      </c>
      <c r="AU343" s="236" t="s">
        <v>79</v>
      </c>
      <c r="AV343" s="13" t="s">
        <v>79</v>
      </c>
      <c r="AW343" s="13" t="s">
        <v>31</v>
      </c>
      <c r="AX343" s="13" t="s">
        <v>69</v>
      </c>
      <c r="AY343" s="236" t="s">
        <v>114</v>
      </c>
    </row>
    <row r="344" s="13" customFormat="1">
      <c r="A344" s="13"/>
      <c r="B344" s="225"/>
      <c r="C344" s="226"/>
      <c r="D344" s="227" t="s">
        <v>124</v>
      </c>
      <c r="E344" s="228" t="s">
        <v>19</v>
      </c>
      <c r="F344" s="229" t="s">
        <v>405</v>
      </c>
      <c r="G344" s="226"/>
      <c r="H344" s="230">
        <v>-3.923</v>
      </c>
      <c r="I344" s="231"/>
      <c r="J344" s="226"/>
      <c r="K344" s="226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124</v>
      </c>
      <c r="AU344" s="236" t="s">
        <v>79</v>
      </c>
      <c r="AV344" s="13" t="s">
        <v>79</v>
      </c>
      <c r="AW344" s="13" t="s">
        <v>31</v>
      </c>
      <c r="AX344" s="13" t="s">
        <v>69</v>
      </c>
      <c r="AY344" s="236" t="s">
        <v>114</v>
      </c>
    </row>
    <row r="345" s="13" customFormat="1">
      <c r="A345" s="13"/>
      <c r="B345" s="225"/>
      <c r="C345" s="226"/>
      <c r="D345" s="227" t="s">
        <v>124</v>
      </c>
      <c r="E345" s="228" t="s">
        <v>19</v>
      </c>
      <c r="F345" s="229" t="s">
        <v>406</v>
      </c>
      <c r="G345" s="226"/>
      <c r="H345" s="230">
        <v>-0.52800000000000002</v>
      </c>
      <c r="I345" s="231"/>
      <c r="J345" s="226"/>
      <c r="K345" s="226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124</v>
      </c>
      <c r="AU345" s="236" t="s">
        <v>79</v>
      </c>
      <c r="AV345" s="13" t="s">
        <v>79</v>
      </c>
      <c r="AW345" s="13" t="s">
        <v>31</v>
      </c>
      <c r="AX345" s="13" t="s">
        <v>69</v>
      </c>
      <c r="AY345" s="236" t="s">
        <v>114</v>
      </c>
    </row>
    <row r="346" s="13" customFormat="1">
      <c r="A346" s="13"/>
      <c r="B346" s="225"/>
      <c r="C346" s="226"/>
      <c r="D346" s="227" t="s">
        <v>124</v>
      </c>
      <c r="E346" s="228" t="s">
        <v>19</v>
      </c>
      <c r="F346" s="229" t="s">
        <v>407</v>
      </c>
      <c r="G346" s="226"/>
      <c r="H346" s="230">
        <v>-0.48299999999999998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124</v>
      </c>
      <c r="AU346" s="236" t="s">
        <v>79</v>
      </c>
      <c r="AV346" s="13" t="s">
        <v>79</v>
      </c>
      <c r="AW346" s="13" t="s">
        <v>31</v>
      </c>
      <c r="AX346" s="13" t="s">
        <v>69</v>
      </c>
      <c r="AY346" s="236" t="s">
        <v>114</v>
      </c>
    </row>
    <row r="347" s="13" customFormat="1">
      <c r="A347" s="13"/>
      <c r="B347" s="225"/>
      <c r="C347" s="226"/>
      <c r="D347" s="227" t="s">
        <v>124</v>
      </c>
      <c r="E347" s="228" t="s">
        <v>19</v>
      </c>
      <c r="F347" s="229" t="s">
        <v>408</v>
      </c>
      <c r="G347" s="226"/>
      <c r="H347" s="230">
        <v>-0.20100000000000001</v>
      </c>
      <c r="I347" s="231"/>
      <c r="J347" s="226"/>
      <c r="K347" s="226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124</v>
      </c>
      <c r="AU347" s="236" t="s">
        <v>79</v>
      </c>
      <c r="AV347" s="13" t="s">
        <v>79</v>
      </c>
      <c r="AW347" s="13" t="s">
        <v>31</v>
      </c>
      <c r="AX347" s="13" t="s">
        <v>69</v>
      </c>
      <c r="AY347" s="236" t="s">
        <v>114</v>
      </c>
    </row>
    <row r="348" s="13" customFormat="1">
      <c r="A348" s="13"/>
      <c r="B348" s="225"/>
      <c r="C348" s="226"/>
      <c r="D348" s="227" t="s">
        <v>124</v>
      </c>
      <c r="E348" s="228" t="s">
        <v>19</v>
      </c>
      <c r="F348" s="229" t="s">
        <v>409</v>
      </c>
      <c r="G348" s="226"/>
      <c r="H348" s="230">
        <v>-0.74199999999999999</v>
      </c>
      <c r="I348" s="231"/>
      <c r="J348" s="226"/>
      <c r="K348" s="226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124</v>
      </c>
      <c r="AU348" s="236" t="s">
        <v>79</v>
      </c>
      <c r="AV348" s="13" t="s">
        <v>79</v>
      </c>
      <c r="AW348" s="13" t="s">
        <v>31</v>
      </c>
      <c r="AX348" s="13" t="s">
        <v>69</v>
      </c>
      <c r="AY348" s="236" t="s">
        <v>114</v>
      </c>
    </row>
    <row r="349" s="15" customFormat="1">
      <c r="A349" s="15"/>
      <c r="B349" s="248"/>
      <c r="C349" s="249"/>
      <c r="D349" s="227" t="s">
        <v>124</v>
      </c>
      <c r="E349" s="250" t="s">
        <v>19</v>
      </c>
      <c r="F349" s="251" t="s">
        <v>410</v>
      </c>
      <c r="G349" s="249"/>
      <c r="H349" s="252">
        <v>32.831000000000003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124</v>
      </c>
      <c r="AU349" s="258" t="s">
        <v>79</v>
      </c>
      <c r="AV349" s="15" t="s">
        <v>133</v>
      </c>
      <c r="AW349" s="15" t="s">
        <v>31</v>
      </c>
      <c r="AX349" s="15" t="s">
        <v>69</v>
      </c>
      <c r="AY349" s="258" t="s">
        <v>114</v>
      </c>
    </row>
    <row r="350" s="14" customFormat="1">
      <c r="A350" s="14"/>
      <c r="B350" s="237"/>
      <c r="C350" s="238"/>
      <c r="D350" s="227" t="s">
        <v>124</v>
      </c>
      <c r="E350" s="239" t="s">
        <v>19</v>
      </c>
      <c r="F350" s="240" t="s">
        <v>127</v>
      </c>
      <c r="G350" s="238"/>
      <c r="H350" s="241">
        <v>32.831000000000003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124</v>
      </c>
      <c r="AU350" s="247" t="s">
        <v>79</v>
      </c>
      <c r="AV350" s="14" t="s">
        <v>121</v>
      </c>
      <c r="AW350" s="14" t="s">
        <v>31</v>
      </c>
      <c r="AX350" s="14" t="s">
        <v>69</v>
      </c>
      <c r="AY350" s="247" t="s">
        <v>114</v>
      </c>
    </row>
    <row r="351" s="13" customFormat="1">
      <c r="A351" s="13"/>
      <c r="B351" s="225"/>
      <c r="C351" s="226"/>
      <c r="D351" s="227" t="s">
        <v>124</v>
      </c>
      <c r="E351" s="228" t="s">
        <v>19</v>
      </c>
      <c r="F351" s="229" t="s">
        <v>411</v>
      </c>
      <c r="G351" s="226"/>
      <c r="H351" s="230">
        <v>529.51999999999998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124</v>
      </c>
      <c r="AU351" s="236" t="s">
        <v>79</v>
      </c>
      <c r="AV351" s="13" t="s">
        <v>79</v>
      </c>
      <c r="AW351" s="13" t="s">
        <v>31</v>
      </c>
      <c r="AX351" s="13" t="s">
        <v>69</v>
      </c>
      <c r="AY351" s="236" t="s">
        <v>114</v>
      </c>
    </row>
    <row r="352" s="14" customFormat="1">
      <c r="A352" s="14"/>
      <c r="B352" s="237"/>
      <c r="C352" s="238"/>
      <c r="D352" s="227" t="s">
        <v>124</v>
      </c>
      <c r="E352" s="239" t="s">
        <v>19</v>
      </c>
      <c r="F352" s="240" t="s">
        <v>127</v>
      </c>
      <c r="G352" s="238"/>
      <c r="H352" s="241">
        <v>529.51999999999998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124</v>
      </c>
      <c r="AU352" s="247" t="s">
        <v>79</v>
      </c>
      <c r="AV352" s="14" t="s">
        <v>121</v>
      </c>
      <c r="AW352" s="14" t="s">
        <v>31</v>
      </c>
      <c r="AX352" s="14" t="s">
        <v>77</v>
      </c>
      <c r="AY352" s="247" t="s">
        <v>114</v>
      </c>
    </row>
    <row r="353" s="2" customFormat="1" ht="16.5" customHeight="1">
      <c r="A353" s="41"/>
      <c r="B353" s="42"/>
      <c r="C353" s="269" t="s">
        <v>412</v>
      </c>
      <c r="D353" s="269" t="s">
        <v>413</v>
      </c>
      <c r="E353" s="270" t="s">
        <v>414</v>
      </c>
      <c r="F353" s="271" t="s">
        <v>415</v>
      </c>
      <c r="G353" s="272" t="s">
        <v>355</v>
      </c>
      <c r="H353" s="273">
        <v>948.13</v>
      </c>
      <c r="I353" s="274"/>
      <c r="J353" s="275">
        <f>ROUND(I353*H353,2)</f>
        <v>0</v>
      </c>
      <c r="K353" s="271" t="s">
        <v>77</v>
      </c>
      <c r="L353" s="276"/>
      <c r="M353" s="277" t="s">
        <v>19</v>
      </c>
      <c r="N353" s="278" t="s">
        <v>40</v>
      </c>
      <c r="O353" s="87"/>
      <c r="P353" s="216">
        <f>O353*H353</f>
        <v>0</v>
      </c>
      <c r="Q353" s="216">
        <v>0</v>
      </c>
      <c r="R353" s="216">
        <f>Q353*H353</f>
        <v>0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148</v>
      </c>
      <c r="AT353" s="218" t="s">
        <v>413</v>
      </c>
      <c r="AU353" s="218" t="s">
        <v>79</v>
      </c>
      <c r="AY353" s="20" t="s">
        <v>114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77</v>
      </c>
      <c r="BK353" s="219">
        <f>ROUND(I353*H353,2)</f>
        <v>0</v>
      </c>
      <c r="BL353" s="20" t="s">
        <v>121</v>
      </c>
      <c r="BM353" s="218" t="s">
        <v>416</v>
      </c>
    </row>
    <row r="354" s="13" customFormat="1">
      <c r="A354" s="13"/>
      <c r="B354" s="225"/>
      <c r="C354" s="226"/>
      <c r="D354" s="227" t="s">
        <v>124</v>
      </c>
      <c r="E354" s="228" t="s">
        <v>19</v>
      </c>
      <c r="F354" s="229" t="s">
        <v>417</v>
      </c>
      <c r="G354" s="226"/>
      <c r="H354" s="230">
        <v>948.13199999999995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124</v>
      </c>
      <c r="AU354" s="236" t="s">
        <v>79</v>
      </c>
      <c r="AV354" s="13" t="s">
        <v>79</v>
      </c>
      <c r="AW354" s="13" t="s">
        <v>31</v>
      </c>
      <c r="AX354" s="13" t="s">
        <v>69</v>
      </c>
      <c r="AY354" s="236" t="s">
        <v>114</v>
      </c>
    </row>
    <row r="355" s="14" customFormat="1">
      <c r="A355" s="14"/>
      <c r="B355" s="237"/>
      <c r="C355" s="238"/>
      <c r="D355" s="227" t="s">
        <v>124</v>
      </c>
      <c r="E355" s="239" t="s">
        <v>19</v>
      </c>
      <c r="F355" s="240" t="s">
        <v>127</v>
      </c>
      <c r="G355" s="238"/>
      <c r="H355" s="241">
        <v>948.13199999999995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124</v>
      </c>
      <c r="AU355" s="247" t="s">
        <v>79</v>
      </c>
      <c r="AV355" s="14" t="s">
        <v>121</v>
      </c>
      <c r="AW355" s="14" t="s">
        <v>31</v>
      </c>
      <c r="AX355" s="14" t="s">
        <v>69</v>
      </c>
      <c r="AY355" s="247" t="s">
        <v>114</v>
      </c>
    </row>
    <row r="356" s="13" customFormat="1">
      <c r="A356" s="13"/>
      <c r="B356" s="225"/>
      <c r="C356" s="226"/>
      <c r="D356" s="227" t="s">
        <v>124</v>
      </c>
      <c r="E356" s="228" t="s">
        <v>19</v>
      </c>
      <c r="F356" s="229" t="s">
        <v>418</v>
      </c>
      <c r="G356" s="226"/>
      <c r="H356" s="230">
        <v>948.13</v>
      </c>
      <c r="I356" s="231"/>
      <c r="J356" s="226"/>
      <c r="K356" s="226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124</v>
      </c>
      <c r="AU356" s="236" t="s">
        <v>79</v>
      </c>
      <c r="AV356" s="13" t="s">
        <v>79</v>
      </c>
      <c r="AW356" s="13" t="s">
        <v>31</v>
      </c>
      <c r="AX356" s="13" t="s">
        <v>69</v>
      </c>
      <c r="AY356" s="236" t="s">
        <v>114</v>
      </c>
    </row>
    <row r="357" s="14" customFormat="1">
      <c r="A357" s="14"/>
      <c r="B357" s="237"/>
      <c r="C357" s="238"/>
      <c r="D357" s="227" t="s">
        <v>124</v>
      </c>
      <c r="E357" s="239" t="s">
        <v>19</v>
      </c>
      <c r="F357" s="240" t="s">
        <v>127</v>
      </c>
      <c r="G357" s="238"/>
      <c r="H357" s="241">
        <v>948.13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124</v>
      </c>
      <c r="AU357" s="247" t="s">
        <v>79</v>
      </c>
      <c r="AV357" s="14" t="s">
        <v>121</v>
      </c>
      <c r="AW357" s="14" t="s">
        <v>31</v>
      </c>
      <c r="AX357" s="14" t="s">
        <v>77</v>
      </c>
      <c r="AY357" s="247" t="s">
        <v>114</v>
      </c>
    </row>
    <row r="358" s="2" customFormat="1" ht="37.8" customHeight="1">
      <c r="A358" s="41"/>
      <c r="B358" s="42"/>
      <c r="C358" s="207" t="s">
        <v>271</v>
      </c>
      <c r="D358" s="207" t="s">
        <v>116</v>
      </c>
      <c r="E358" s="208" t="s">
        <v>419</v>
      </c>
      <c r="F358" s="209" t="s">
        <v>420</v>
      </c>
      <c r="G358" s="210" t="s">
        <v>183</v>
      </c>
      <c r="H358" s="211">
        <v>210.65000000000001</v>
      </c>
      <c r="I358" s="212"/>
      <c r="J358" s="213">
        <f>ROUND(I358*H358,2)</f>
        <v>0</v>
      </c>
      <c r="K358" s="209" t="s">
        <v>120</v>
      </c>
      <c r="L358" s="47"/>
      <c r="M358" s="214" t="s">
        <v>19</v>
      </c>
      <c r="N358" s="215" t="s">
        <v>40</v>
      </c>
      <c r="O358" s="87"/>
      <c r="P358" s="216">
        <f>O358*H358</f>
        <v>0</v>
      </c>
      <c r="Q358" s="216">
        <v>0</v>
      </c>
      <c r="R358" s="216">
        <f>Q358*H358</f>
        <v>0</v>
      </c>
      <c r="S358" s="216">
        <v>0</v>
      </c>
      <c r="T358" s="217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8" t="s">
        <v>121</v>
      </c>
      <c r="AT358" s="218" t="s">
        <v>116</v>
      </c>
      <c r="AU358" s="218" t="s">
        <v>79</v>
      </c>
      <c r="AY358" s="20" t="s">
        <v>114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20" t="s">
        <v>77</v>
      </c>
      <c r="BK358" s="219">
        <f>ROUND(I358*H358,2)</f>
        <v>0</v>
      </c>
      <c r="BL358" s="20" t="s">
        <v>121</v>
      </c>
      <c r="BM358" s="218" t="s">
        <v>421</v>
      </c>
    </row>
    <row r="359" s="2" customFormat="1">
      <c r="A359" s="41"/>
      <c r="B359" s="42"/>
      <c r="C359" s="43"/>
      <c r="D359" s="220" t="s">
        <v>122</v>
      </c>
      <c r="E359" s="43"/>
      <c r="F359" s="221" t="s">
        <v>422</v>
      </c>
      <c r="G359" s="43"/>
      <c r="H359" s="43"/>
      <c r="I359" s="222"/>
      <c r="J359" s="43"/>
      <c r="K359" s="43"/>
      <c r="L359" s="47"/>
      <c r="M359" s="223"/>
      <c r="N359" s="224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122</v>
      </c>
      <c r="AU359" s="20" t="s">
        <v>79</v>
      </c>
    </row>
    <row r="360" s="13" customFormat="1">
      <c r="A360" s="13"/>
      <c r="B360" s="225"/>
      <c r="C360" s="226"/>
      <c r="D360" s="227" t="s">
        <v>124</v>
      </c>
      <c r="E360" s="228" t="s">
        <v>19</v>
      </c>
      <c r="F360" s="229" t="s">
        <v>423</v>
      </c>
      <c r="G360" s="226"/>
      <c r="H360" s="230">
        <v>26.375</v>
      </c>
      <c r="I360" s="231"/>
      <c r="J360" s="226"/>
      <c r="K360" s="226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124</v>
      </c>
      <c r="AU360" s="236" t="s">
        <v>79</v>
      </c>
      <c r="AV360" s="13" t="s">
        <v>79</v>
      </c>
      <c r="AW360" s="13" t="s">
        <v>31</v>
      </c>
      <c r="AX360" s="13" t="s">
        <v>69</v>
      </c>
      <c r="AY360" s="236" t="s">
        <v>114</v>
      </c>
    </row>
    <row r="361" s="13" customFormat="1">
      <c r="A361" s="13"/>
      <c r="B361" s="225"/>
      <c r="C361" s="226"/>
      <c r="D361" s="227" t="s">
        <v>124</v>
      </c>
      <c r="E361" s="228" t="s">
        <v>19</v>
      </c>
      <c r="F361" s="229" t="s">
        <v>424</v>
      </c>
      <c r="G361" s="226"/>
      <c r="H361" s="230">
        <v>176.05799999999999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124</v>
      </c>
      <c r="AU361" s="236" t="s">
        <v>79</v>
      </c>
      <c r="AV361" s="13" t="s">
        <v>79</v>
      </c>
      <c r="AW361" s="13" t="s">
        <v>31</v>
      </c>
      <c r="AX361" s="13" t="s">
        <v>69</v>
      </c>
      <c r="AY361" s="236" t="s">
        <v>114</v>
      </c>
    </row>
    <row r="362" s="15" customFormat="1">
      <c r="A362" s="15"/>
      <c r="B362" s="248"/>
      <c r="C362" s="249"/>
      <c r="D362" s="227" t="s">
        <v>124</v>
      </c>
      <c r="E362" s="250" t="s">
        <v>19</v>
      </c>
      <c r="F362" s="251" t="s">
        <v>155</v>
      </c>
      <c r="G362" s="249"/>
      <c r="H362" s="252">
        <v>202.43299999999999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8" t="s">
        <v>124</v>
      </c>
      <c r="AU362" s="258" t="s">
        <v>79</v>
      </c>
      <c r="AV362" s="15" t="s">
        <v>133</v>
      </c>
      <c r="AW362" s="15" t="s">
        <v>31</v>
      </c>
      <c r="AX362" s="15" t="s">
        <v>69</v>
      </c>
      <c r="AY362" s="258" t="s">
        <v>114</v>
      </c>
    </row>
    <row r="363" s="13" customFormat="1">
      <c r="A363" s="13"/>
      <c r="B363" s="225"/>
      <c r="C363" s="226"/>
      <c r="D363" s="227" t="s">
        <v>124</v>
      </c>
      <c r="E363" s="228" t="s">
        <v>19</v>
      </c>
      <c r="F363" s="229" t="s">
        <v>425</v>
      </c>
      <c r="G363" s="226"/>
      <c r="H363" s="230">
        <v>3.923</v>
      </c>
      <c r="I363" s="231"/>
      <c r="J363" s="226"/>
      <c r="K363" s="226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124</v>
      </c>
      <c r="AU363" s="236" t="s">
        <v>79</v>
      </c>
      <c r="AV363" s="13" t="s">
        <v>79</v>
      </c>
      <c r="AW363" s="13" t="s">
        <v>31</v>
      </c>
      <c r="AX363" s="13" t="s">
        <v>69</v>
      </c>
      <c r="AY363" s="236" t="s">
        <v>114</v>
      </c>
    </row>
    <row r="364" s="13" customFormat="1">
      <c r="A364" s="13"/>
      <c r="B364" s="225"/>
      <c r="C364" s="226"/>
      <c r="D364" s="227" t="s">
        <v>124</v>
      </c>
      <c r="E364" s="228" t="s">
        <v>19</v>
      </c>
      <c r="F364" s="229" t="s">
        <v>426</v>
      </c>
      <c r="G364" s="226"/>
      <c r="H364" s="230">
        <v>4.2910000000000004</v>
      </c>
      <c r="I364" s="231"/>
      <c r="J364" s="226"/>
      <c r="K364" s="226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124</v>
      </c>
      <c r="AU364" s="236" t="s">
        <v>79</v>
      </c>
      <c r="AV364" s="13" t="s">
        <v>79</v>
      </c>
      <c r="AW364" s="13" t="s">
        <v>31</v>
      </c>
      <c r="AX364" s="13" t="s">
        <v>69</v>
      </c>
      <c r="AY364" s="236" t="s">
        <v>114</v>
      </c>
    </row>
    <row r="365" s="15" customFormat="1">
      <c r="A365" s="15"/>
      <c r="B365" s="248"/>
      <c r="C365" s="249"/>
      <c r="D365" s="227" t="s">
        <v>124</v>
      </c>
      <c r="E365" s="250" t="s">
        <v>19</v>
      </c>
      <c r="F365" s="251" t="s">
        <v>155</v>
      </c>
      <c r="G365" s="249"/>
      <c r="H365" s="252">
        <v>8.2140000000000004</v>
      </c>
      <c r="I365" s="253"/>
      <c r="J365" s="249"/>
      <c r="K365" s="249"/>
      <c r="L365" s="254"/>
      <c r="M365" s="255"/>
      <c r="N365" s="256"/>
      <c r="O365" s="256"/>
      <c r="P365" s="256"/>
      <c r="Q365" s="256"/>
      <c r="R365" s="256"/>
      <c r="S365" s="256"/>
      <c r="T365" s="257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8" t="s">
        <v>124</v>
      </c>
      <c r="AU365" s="258" t="s">
        <v>79</v>
      </c>
      <c r="AV365" s="15" t="s">
        <v>133</v>
      </c>
      <c r="AW365" s="15" t="s">
        <v>31</v>
      </c>
      <c r="AX365" s="15" t="s">
        <v>69</v>
      </c>
      <c r="AY365" s="258" t="s">
        <v>114</v>
      </c>
    </row>
    <row r="366" s="14" customFormat="1">
      <c r="A366" s="14"/>
      <c r="B366" s="237"/>
      <c r="C366" s="238"/>
      <c r="D366" s="227" t="s">
        <v>124</v>
      </c>
      <c r="E366" s="239" t="s">
        <v>19</v>
      </c>
      <c r="F366" s="240" t="s">
        <v>127</v>
      </c>
      <c r="G366" s="238"/>
      <c r="H366" s="241">
        <v>210.64699999999999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124</v>
      </c>
      <c r="AU366" s="247" t="s">
        <v>79</v>
      </c>
      <c r="AV366" s="14" t="s">
        <v>121</v>
      </c>
      <c r="AW366" s="14" t="s">
        <v>31</v>
      </c>
      <c r="AX366" s="14" t="s">
        <v>69</v>
      </c>
      <c r="AY366" s="247" t="s">
        <v>114</v>
      </c>
    </row>
    <row r="367" s="13" customFormat="1">
      <c r="A367" s="13"/>
      <c r="B367" s="225"/>
      <c r="C367" s="226"/>
      <c r="D367" s="227" t="s">
        <v>124</v>
      </c>
      <c r="E367" s="228" t="s">
        <v>19</v>
      </c>
      <c r="F367" s="229" t="s">
        <v>427</v>
      </c>
      <c r="G367" s="226"/>
      <c r="H367" s="230">
        <v>210.65000000000001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124</v>
      </c>
      <c r="AU367" s="236" t="s">
        <v>79</v>
      </c>
      <c r="AV367" s="13" t="s">
        <v>79</v>
      </c>
      <c r="AW367" s="13" t="s">
        <v>31</v>
      </c>
      <c r="AX367" s="13" t="s">
        <v>69</v>
      </c>
      <c r="AY367" s="236" t="s">
        <v>114</v>
      </c>
    </row>
    <row r="368" s="14" customFormat="1">
      <c r="A368" s="14"/>
      <c r="B368" s="237"/>
      <c r="C368" s="238"/>
      <c r="D368" s="227" t="s">
        <v>124</v>
      </c>
      <c r="E368" s="239" t="s">
        <v>19</v>
      </c>
      <c r="F368" s="240" t="s">
        <v>127</v>
      </c>
      <c r="G368" s="238"/>
      <c r="H368" s="241">
        <v>210.65000000000001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7" t="s">
        <v>124</v>
      </c>
      <c r="AU368" s="247" t="s">
        <v>79</v>
      </c>
      <c r="AV368" s="14" t="s">
        <v>121</v>
      </c>
      <c r="AW368" s="14" t="s">
        <v>31</v>
      </c>
      <c r="AX368" s="14" t="s">
        <v>77</v>
      </c>
      <c r="AY368" s="247" t="s">
        <v>114</v>
      </c>
    </row>
    <row r="369" s="2" customFormat="1" ht="16.5" customHeight="1">
      <c r="A369" s="41"/>
      <c r="B369" s="42"/>
      <c r="C369" s="269" t="s">
        <v>428</v>
      </c>
      <c r="D369" s="269" t="s">
        <v>413</v>
      </c>
      <c r="E369" s="270" t="s">
        <v>429</v>
      </c>
      <c r="F369" s="271" t="s">
        <v>430</v>
      </c>
      <c r="G369" s="272" t="s">
        <v>355</v>
      </c>
      <c r="H369" s="273">
        <v>402.11000000000001</v>
      </c>
      <c r="I369" s="274"/>
      <c r="J369" s="275">
        <f>ROUND(I369*H369,2)</f>
        <v>0</v>
      </c>
      <c r="K369" s="271" t="s">
        <v>19</v>
      </c>
      <c r="L369" s="276"/>
      <c r="M369" s="277" t="s">
        <v>19</v>
      </c>
      <c r="N369" s="278" t="s">
        <v>40</v>
      </c>
      <c r="O369" s="87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148</v>
      </c>
      <c r="AT369" s="218" t="s">
        <v>413</v>
      </c>
      <c r="AU369" s="218" t="s">
        <v>79</v>
      </c>
      <c r="AY369" s="20" t="s">
        <v>114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77</v>
      </c>
      <c r="BK369" s="219">
        <f>ROUND(I369*H369,2)</f>
        <v>0</v>
      </c>
      <c r="BL369" s="20" t="s">
        <v>121</v>
      </c>
      <c r="BM369" s="218" t="s">
        <v>431</v>
      </c>
    </row>
    <row r="370" s="13" customFormat="1">
      <c r="A370" s="13"/>
      <c r="B370" s="225"/>
      <c r="C370" s="226"/>
      <c r="D370" s="227" t="s">
        <v>124</v>
      </c>
      <c r="E370" s="228" t="s">
        <v>19</v>
      </c>
      <c r="F370" s="229" t="s">
        <v>432</v>
      </c>
      <c r="G370" s="226"/>
      <c r="H370" s="230">
        <v>402.11000000000001</v>
      </c>
      <c r="I370" s="231"/>
      <c r="J370" s="226"/>
      <c r="K370" s="226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124</v>
      </c>
      <c r="AU370" s="236" t="s">
        <v>79</v>
      </c>
      <c r="AV370" s="13" t="s">
        <v>79</v>
      </c>
      <c r="AW370" s="13" t="s">
        <v>31</v>
      </c>
      <c r="AX370" s="13" t="s">
        <v>69</v>
      </c>
      <c r="AY370" s="236" t="s">
        <v>114</v>
      </c>
    </row>
    <row r="371" s="14" customFormat="1">
      <c r="A371" s="14"/>
      <c r="B371" s="237"/>
      <c r="C371" s="238"/>
      <c r="D371" s="227" t="s">
        <v>124</v>
      </c>
      <c r="E371" s="239" t="s">
        <v>19</v>
      </c>
      <c r="F371" s="240" t="s">
        <v>127</v>
      </c>
      <c r="G371" s="238"/>
      <c r="H371" s="241">
        <v>402.11000000000001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7" t="s">
        <v>124</v>
      </c>
      <c r="AU371" s="247" t="s">
        <v>79</v>
      </c>
      <c r="AV371" s="14" t="s">
        <v>121</v>
      </c>
      <c r="AW371" s="14" t="s">
        <v>31</v>
      </c>
      <c r="AX371" s="14" t="s">
        <v>77</v>
      </c>
      <c r="AY371" s="247" t="s">
        <v>114</v>
      </c>
    </row>
    <row r="372" s="2" customFormat="1" ht="24.15" customHeight="1">
      <c r="A372" s="41"/>
      <c r="B372" s="42"/>
      <c r="C372" s="207" t="s">
        <v>276</v>
      </c>
      <c r="D372" s="207" t="s">
        <v>116</v>
      </c>
      <c r="E372" s="208" t="s">
        <v>433</v>
      </c>
      <c r="F372" s="209" t="s">
        <v>434</v>
      </c>
      <c r="G372" s="210" t="s">
        <v>119</v>
      </c>
      <c r="H372" s="211">
        <v>8.5199999999999996</v>
      </c>
      <c r="I372" s="212"/>
      <c r="J372" s="213">
        <f>ROUND(I372*H372,2)</f>
        <v>0</v>
      </c>
      <c r="K372" s="209" t="s">
        <v>120</v>
      </c>
      <c r="L372" s="47"/>
      <c r="M372" s="214" t="s">
        <v>19</v>
      </c>
      <c r="N372" s="215" t="s">
        <v>40</v>
      </c>
      <c r="O372" s="87"/>
      <c r="P372" s="216">
        <f>O372*H372</f>
        <v>0</v>
      </c>
      <c r="Q372" s="216">
        <v>0</v>
      </c>
      <c r="R372" s="216">
        <f>Q372*H372</f>
        <v>0</v>
      </c>
      <c r="S372" s="216">
        <v>0</v>
      </c>
      <c r="T372" s="21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121</v>
      </c>
      <c r="AT372" s="218" t="s">
        <v>116</v>
      </c>
      <c r="AU372" s="218" t="s">
        <v>79</v>
      </c>
      <c r="AY372" s="20" t="s">
        <v>114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77</v>
      </c>
      <c r="BK372" s="219">
        <f>ROUND(I372*H372,2)</f>
        <v>0</v>
      </c>
      <c r="BL372" s="20" t="s">
        <v>121</v>
      </c>
      <c r="BM372" s="218" t="s">
        <v>435</v>
      </c>
    </row>
    <row r="373" s="2" customFormat="1">
      <c r="A373" s="41"/>
      <c r="B373" s="42"/>
      <c r="C373" s="43"/>
      <c r="D373" s="220" t="s">
        <v>122</v>
      </c>
      <c r="E373" s="43"/>
      <c r="F373" s="221" t="s">
        <v>436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122</v>
      </c>
      <c r="AU373" s="20" t="s">
        <v>79</v>
      </c>
    </row>
    <row r="374" s="13" customFormat="1">
      <c r="A374" s="13"/>
      <c r="B374" s="225"/>
      <c r="C374" s="226"/>
      <c r="D374" s="227" t="s">
        <v>124</v>
      </c>
      <c r="E374" s="228" t="s">
        <v>19</v>
      </c>
      <c r="F374" s="229" t="s">
        <v>180</v>
      </c>
      <c r="G374" s="226"/>
      <c r="H374" s="230">
        <v>8.5199999999999996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124</v>
      </c>
      <c r="AU374" s="236" t="s">
        <v>79</v>
      </c>
      <c r="AV374" s="13" t="s">
        <v>79</v>
      </c>
      <c r="AW374" s="13" t="s">
        <v>31</v>
      </c>
      <c r="AX374" s="13" t="s">
        <v>69</v>
      </c>
      <c r="AY374" s="236" t="s">
        <v>114</v>
      </c>
    </row>
    <row r="375" s="14" customFormat="1">
      <c r="A375" s="14"/>
      <c r="B375" s="237"/>
      <c r="C375" s="238"/>
      <c r="D375" s="227" t="s">
        <v>124</v>
      </c>
      <c r="E375" s="239" t="s">
        <v>19</v>
      </c>
      <c r="F375" s="240" t="s">
        <v>127</v>
      </c>
      <c r="G375" s="238"/>
      <c r="H375" s="241">
        <v>8.5199999999999996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124</v>
      </c>
      <c r="AU375" s="247" t="s">
        <v>79</v>
      </c>
      <c r="AV375" s="14" t="s">
        <v>121</v>
      </c>
      <c r="AW375" s="14" t="s">
        <v>31</v>
      </c>
      <c r="AX375" s="14" t="s">
        <v>77</v>
      </c>
      <c r="AY375" s="247" t="s">
        <v>114</v>
      </c>
    </row>
    <row r="376" s="2" customFormat="1" ht="24.15" customHeight="1">
      <c r="A376" s="41"/>
      <c r="B376" s="42"/>
      <c r="C376" s="207" t="s">
        <v>437</v>
      </c>
      <c r="D376" s="207" t="s">
        <v>116</v>
      </c>
      <c r="E376" s="208" t="s">
        <v>438</v>
      </c>
      <c r="F376" s="209" t="s">
        <v>439</v>
      </c>
      <c r="G376" s="210" t="s">
        <v>119</v>
      </c>
      <c r="H376" s="211">
        <v>8.5199999999999996</v>
      </c>
      <c r="I376" s="212"/>
      <c r="J376" s="213">
        <f>ROUND(I376*H376,2)</f>
        <v>0</v>
      </c>
      <c r="K376" s="209" t="s">
        <v>120</v>
      </c>
      <c r="L376" s="47"/>
      <c r="M376" s="214" t="s">
        <v>19</v>
      </c>
      <c r="N376" s="215" t="s">
        <v>40</v>
      </c>
      <c r="O376" s="87"/>
      <c r="P376" s="216">
        <f>O376*H376</f>
        <v>0</v>
      </c>
      <c r="Q376" s="216">
        <v>0</v>
      </c>
      <c r="R376" s="216">
        <f>Q376*H376</f>
        <v>0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121</v>
      </c>
      <c r="AT376" s="218" t="s">
        <v>116</v>
      </c>
      <c r="AU376" s="218" t="s">
        <v>79</v>
      </c>
      <c r="AY376" s="20" t="s">
        <v>114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77</v>
      </c>
      <c r="BK376" s="219">
        <f>ROUND(I376*H376,2)</f>
        <v>0</v>
      </c>
      <c r="BL376" s="20" t="s">
        <v>121</v>
      </c>
      <c r="BM376" s="218" t="s">
        <v>440</v>
      </c>
    </row>
    <row r="377" s="2" customFormat="1">
      <c r="A377" s="41"/>
      <c r="B377" s="42"/>
      <c r="C377" s="43"/>
      <c r="D377" s="220" t="s">
        <v>122</v>
      </c>
      <c r="E377" s="43"/>
      <c r="F377" s="221" t="s">
        <v>441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122</v>
      </c>
      <c r="AU377" s="20" t="s">
        <v>79</v>
      </c>
    </row>
    <row r="378" s="13" customFormat="1">
      <c r="A378" s="13"/>
      <c r="B378" s="225"/>
      <c r="C378" s="226"/>
      <c r="D378" s="227" t="s">
        <v>124</v>
      </c>
      <c r="E378" s="228" t="s">
        <v>19</v>
      </c>
      <c r="F378" s="229" t="s">
        <v>180</v>
      </c>
      <c r="G378" s="226"/>
      <c r="H378" s="230">
        <v>8.5199999999999996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124</v>
      </c>
      <c r="AU378" s="236" t="s">
        <v>79</v>
      </c>
      <c r="AV378" s="13" t="s">
        <v>79</v>
      </c>
      <c r="AW378" s="13" t="s">
        <v>31</v>
      </c>
      <c r="AX378" s="13" t="s">
        <v>69</v>
      </c>
      <c r="AY378" s="236" t="s">
        <v>114</v>
      </c>
    </row>
    <row r="379" s="14" customFormat="1">
      <c r="A379" s="14"/>
      <c r="B379" s="237"/>
      <c r="C379" s="238"/>
      <c r="D379" s="227" t="s">
        <v>124</v>
      </c>
      <c r="E379" s="239" t="s">
        <v>19</v>
      </c>
      <c r="F379" s="240" t="s">
        <v>127</v>
      </c>
      <c r="G379" s="238"/>
      <c r="H379" s="241">
        <v>8.5199999999999996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7" t="s">
        <v>124</v>
      </c>
      <c r="AU379" s="247" t="s">
        <v>79</v>
      </c>
      <c r="AV379" s="14" t="s">
        <v>121</v>
      </c>
      <c r="AW379" s="14" t="s">
        <v>31</v>
      </c>
      <c r="AX379" s="14" t="s">
        <v>77</v>
      </c>
      <c r="AY379" s="247" t="s">
        <v>114</v>
      </c>
    </row>
    <row r="380" s="2" customFormat="1" ht="16.5" customHeight="1">
      <c r="A380" s="41"/>
      <c r="B380" s="42"/>
      <c r="C380" s="269" t="s">
        <v>283</v>
      </c>
      <c r="D380" s="269" t="s">
        <v>413</v>
      </c>
      <c r="E380" s="270" t="s">
        <v>442</v>
      </c>
      <c r="F380" s="271" t="s">
        <v>443</v>
      </c>
      <c r="G380" s="272" t="s">
        <v>444</v>
      </c>
      <c r="H380" s="273">
        <v>0.22</v>
      </c>
      <c r="I380" s="274"/>
      <c r="J380" s="275">
        <f>ROUND(I380*H380,2)</f>
        <v>0</v>
      </c>
      <c r="K380" s="271" t="s">
        <v>120</v>
      </c>
      <c r="L380" s="276"/>
      <c r="M380" s="277" t="s">
        <v>19</v>
      </c>
      <c r="N380" s="278" t="s">
        <v>40</v>
      </c>
      <c r="O380" s="87"/>
      <c r="P380" s="216">
        <f>O380*H380</f>
        <v>0</v>
      </c>
      <c r="Q380" s="216">
        <v>0.001</v>
      </c>
      <c r="R380" s="216">
        <f>Q380*H380</f>
        <v>0.00022000000000000001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148</v>
      </c>
      <c r="AT380" s="218" t="s">
        <v>413</v>
      </c>
      <c r="AU380" s="218" t="s">
        <v>79</v>
      </c>
      <c r="AY380" s="20" t="s">
        <v>114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77</v>
      </c>
      <c r="BK380" s="219">
        <f>ROUND(I380*H380,2)</f>
        <v>0</v>
      </c>
      <c r="BL380" s="20" t="s">
        <v>121</v>
      </c>
      <c r="BM380" s="218" t="s">
        <v>445</v>
      </c>
    </row>
    <row r="381" s="13" customFormat="1">
      <c r="A381" s="13"/>
      <c r="B381" s="225"/>
      <c r="C381" s="226"/>
      <c r="D381" s="227" t="s">
        <v>124</v>
      </c>
      <c r="E381" s="228" t="s">
        <v>19</v>
      </c>
      <c r="F381" s="229" t="s">
        <v>446</v>
      </c>
      <c r="G381" s="226"/>
      <c r="H381" s="230">
        <v>0.219</v>
      </c>
      <c r="I381" s="231"/>
      <c r="J381" s="226"/>
      <c r="K381" s="226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124</v>
      </c>
      <c r="AU381" s="236" t="s">
        <v>79</v>
      </c>
      <c r="AV381" s="13" t="s">
        <v>79</v>
      </c>
      <c r="AW381" s="13" t="s">
        <v>31</v>
      </c>
      <c r="AX381" s="13" t="s">
        <v>69</v>
      </c>
      <c r="AY381" s="236" t="s">
        <v>114</v>
      </c>
    </row>
    <row r="382" s="14" customFormat="1">
      <c r="A382" s="14"/>
      <c r="B382" s="237"/>
      <c r="C382" s="238"/>
      <c r="D382" s="227" t="s">
        <v>124</v>
      </c>
      <c r="E382" s="239" t="s">
        <v>19</v>
      </c>
      <c r="F382" s="240" t="s">
        <v>127</v>
      </c>
      <c r="G382" s="238"/>
      <c r="H382" s="241">
        <v>0.219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7" t="s">
        <v>124</v>
      </c>
      <c r="AU382" s="247" t="s">
        <v>79</v>
      </c>
      <c r="AV382" s="14" t="s">
        <v>121</v>
      </c>
      <c r="AW382" s="14" t="s">
        <v>31</v>
      </c>
      <c r="AX382" s="14" t="s">
        <v>69</v>
      </c>
      <c r="AY382" s="247" t="s">
        <v>114</v>
      </c>
    </row>
    <row r="383" s="13" customFormat="1">
      <c r="A383" s="13"/>
      <c r="B383" s="225"/>
      <c r="C383" s="226"/>
      <c r="D383" s="227" t="s">
        <v>124</v>
      </c>
      <c r="E383" s="228" t="s">
        <v>19</v>
      </c>
      <c r="F383" s="229" t="s">
        <v>447</v>
      </c>
      <c r="G383" s="226"/>
      <c r="H383" s="230">
        <v>0.22</v>
      </c>
      <c r="I383" s="231"/>
      <c r="J383" s="226"/>
      <c r="K383" s="226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124</v>
      </c>
      <c r="AU383" s="236" t="s">
        <v>79</v>
      </c>
      <c r="AV383" s="13" t="s">
        <v>79</v>
      </c>
      <c r="AW383" s="13" t="s">
        <v>31</v>
      </c>
      <c r="AX383" s="13" t="s">
        <v>69</v>
      </c>
      <c r="AY383" s="236" t="s">
        <v>114</v>
      </c>
    </row>
    <row r="384" s="14" customFormat="1">
      <c r="A384" s="14"/>
      <c r="B384" s="237"/>
      <c r="C384" s="238"/>
      <c r="D384" s="227" t="s">
        <v>124</v>
      </c>
      <c r="E384" s="239" t="s">
        <v>19</v>
      </c>
      <c r="F384" s="240" t="s">
        <v>127</v>
      </c>
      <c r="G384" s="238"/>
      <c r="H384" s="241">
        <v>0.22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7" t="s">
        <v>124</v>
      </c>
      <c r="AU384" s="247" t="s">
        <v>79</v>
      </c>
      <c r="AV384" s="14" t="s">
        <v>121</v>
      </c>
      <c r="AW384" s="14" t="s">
        <v>31</v>
      </c>
      <c r="AX384" s="14" t="s">
        <v>77</v>
      </c>
      <c r="AY384" s="247" t="s">
        <v>114</v>
      </c>
    </row>
    <row r="385" s="12" customFormat="1" ht="22.8" customHeight="1">
      <c r="A385" s="12"/>
      <c r="B385" s="191"/>
      <c r="C385" s="192"/>
      <c r="D385" s="193" t="s">
        <v>68</v>
      </c>
      <c r="E385" s="205" t="s">
        <v>79</v>
      </c>
      <c r="F385" s="205" t="s">
        <v>448</v>
      </c>
      <c r="G385" s="192"/>
      <c r="H385" s="192"/>
      <c r="I385" s="195"/>
      <c r="J385" s="206">
        <f>BK385</f>
        <v>0</v>
      </c>
      <c r="K385" s="192"/>
      <c r="L385" s="197"/>
      <c r="M385" s="198"/>
      <c r="N385" s="199"/>
      <c r="O385" s="199"/>
      <c r="P385" s="200">
        <f>SUM(P386:P390)</f>
        <v>0</v>
      </c>
      <c r="Q385" s="199"/>
      <c r="R385" s="200">
        <f>SUM(R386:R390)</f>
        <v>54.283794879999995</v>
      </c>
      <c r="S385" s="199"/>
      <c r="T385" s="201">
        <f>SUM(T386:T390)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2" t="s">
        <v>77</v>
      </c>
      <c r="AT385" s="203" t="s">
        <v>68</v>
      </c>
      <c r="AU385" s="203" t="s">
        <v>77</v>
      </c>
      <c r="AY385" s="202" t="s">
        <v>114</v>
      </c>
      <c r="BK385" s="204">
        <f>SUM(BK386:BK390)</f>
        <v>0</v>
      </c>
    </row>
    <row r="386" s="2" customFormat="1" ht="37.8" customHeight="1">
      <c r="A386" s="41"/>
      <c r="B386" s="42"/>
      <c r="C386" s="207" t="s">
        <v>449</v>
      </c>
      <c r="D386" s="207" t="s">
        <v>116</v>
      </c>
      <c r="E386" s="208" t="s">
        <v>450</v>
      </c>
      <c r="F386" s="209" t="s">
        <v>451</v>
      </c>
      <c r="G386" s="210" t="s">
        <v>195</v>
      </c>
      <c r="H386" s="211">
        <v>301.69999999999999</v>
      </c>
      <c r="I386" s="212"/>
      <c r="J386" s="213">
        <f>ROUND(I386*H386,2)</f>
        <v>0</v>
      </c>
      <c r="K386" s="209" t="s">
        <v>120</v>
      </c>
      <c r="L386" s="47"/>
      <c r="M386" s="214" t="s">
        <v>19</v>
      </c>
      <c r="N386" s="215" t="s">
        <v>40</v>
      </c>
      <c r="O386" s="87"/>
      <c r="P386" s="216">
        <f>O386*H386</f>
        <v>0</v>
      </c>
      <c r="Q386" s="216">
        <v>0.17992639999999999</v>
      </c>
      <c r="R386" s="216">
        <f>Q386*H386</f>
        <v>54.283794879999995</v>
      </c>
      <c r="S386" s="216">
        <v>0</v>
      </c>
      <c r="T386" s="21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8" t="s">
        <v>121</v>
      </c>
      <c r="AT386" s="218" t="s">
        <v>116</v>
      </c>
      <c r="AU386" s="218" t="s">
        <v>79</v>
      </c>
      <c r="AY386" s="20" t="s">
        <v>114</v>
      </c>
      <c r="BE386" s="219">
        <f>IF(N386="základní",J386,0)</f>
        <v>0</v>
      </c>
      <c r="BF386" s="219">
        <f>IF(N386="snížená",J386,0)</f>
        <v>0</v>
      </c>
      <c r="BG386" s="219">
        <f>IF(N386="zákl. přenesená",J386,0)</f>
        <v>0</v>
      </c>
      <c r="BH386" s="219">
        <f>IF(N386="sníž. přenesená",J386,0)</f>
        <v>0</v>
      </c>
      <c r="BI386" s="219">
        <f>IF(N386="nulová",J386,0)</f>
        <v>0</v>
      </c>
      <c r="BJ386" s="20" t="s">
        <v>77</v>
      </c>
      <c r="BK386" s="219">
        <f>ROUND(I386*H386,2)</f>
        <v>0</v>
      </c>
      <c r="BL386" s="20" t="s">
        <v>121</v>
      </c>
      <c r="BM386" s="218" t="s">
        <v>452</v>
      </c>
    </row>
    <row r="387" s="2" customFormat="1">
      <c r="A387" s="41"/>
      <c r="B387" s="42"/>
      <c r="C387" s="43"/>
      <c r="D387" s="220" t="s">
        <v>122</v>
      </c>
      <c r="E387" s="43"/>
      <c r="F387" s="221" t="s">
        <v>453</v>
      </c>
      <c r="G387" s="43"/>
      <c r="H387" s="43"/>
      <c r="I387" s="222"/>
      <c r="J387" s="43"/>
      <c r="K387" s="43"/>
      <c r="L387" s="47"/>
      <c r="M387" s="223"/>
      <c r="N387" s="22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122</v>
      </c>
      <c r="AU387" s="20" t="s">
        <v>79</v>
      </c>
    </row>
    <row r="388" s="13" customFormat="1">
      <c r="A388" s="13"/>
      <c r="B388" s="225"/>
      <c r="C388" s="226"/>
      <c r="D388" s="227" t="s">
        <v>124</v>
      </c>
      <c r="E388" s="228" t="s">
        <v>19</v>
      </c>
      <c r="F388" s="229" t="s">
        <v>454</v>
      </c>
      <c r="G388" s="226"/>
      <c r="H388" s="230">
        <v>289.52999999999997</v>
      </c>
      <c r="I388" s="231"/>
      <c r="J388" s="226"/>
      <c r="K388" s="226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124</v>
      </c>
      <c r="AU388" s="236" t="s">
        <v>79</v>
      </c>
      <c r="AV388" s="13" t="s">
        <v>79</v>
      </c>
      <c r="AW388" s="13" t="s">
        <v>31</v>
      </c>
      <c r="AX388" s="13" t="s">
        <v>69</v>
      </c>
      <c r="AY388" s="236" t="s">
        <v>114</v>
      </c>
    </row>
    <row r="389" s="13" customFormat="1">
      <c r="A389" s="13"/>
      <c r="B389" s="225"/>
      <c r="C389" s="226"/>
      <c r="D389" s="227" t="s">
        <v>124</v>
      </c>
      <c r="E389" s="228" t="s">
        <v>19</v>
      </c>
      <c r="F389" s="229" t="s">
        <v>455</v>
      </c>
      <c r="G389" s="226"/>
      <c r="H389" s="230">
        <v>12.17</v>
      </c>
      <c r="I389" s="231"/>
      <c r="J389" s="226"/>
      <c r="K389" s="226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124</v>
      </c>
      <c r="AU389" s="236" t="s">
        <v>79</v>
      </c>
      <c r="AV389" s="13" t="s">
        <v>79</v>
      </c>
      <c r="AW389" s="13" t="s">
        <v>31</v>
      </c>
      <c r="AX389" s="13" t="s">
        <v>69</v>
      </c>
      <c r="AY389" s="236" t="s">
        <v>114</v>
      </c>
    </row>
    <row r="390" s="14" customFormat="1">
      <c r="A390" s="14"/>
      <c r="B390" s="237"/>
      <c r="C390" s="238"/>
      <c r="D390" s="227" t="s">
        <v>124</v>
      </c>
      <c r="E390" s="239" t="s">
        <v>19</v>
      </c>
      <c r="F390" s="240" t="s">
        <v>127</v>
      </c>
      <c r="G390" s="238"/>
      <c r="H390" s="241">
        <v>301.69999999999999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7" t="s">
        <v>124</v>
      </c>
      <c r="AU390" s="247" t="s">
        <v>79</v>
      </c>
      <c r="AV390" s="14" t="s">
        <v>121</v>
      </c>
      <c r="AW390" s="14" t="s">
        <v>31</v>
      </c>
      <c r="AX390" s="14" t="s">
        <v>77</v>
      </c>
      <c r="AY390" s="247" t="s">
        <v>114</v>
      </c>
    </row>
    <row r="391" s="12" customFormat="1" ht="22.8" customHeight="1">
      <c r="A391" s="12"/>
      <c r="B391" s="191"/>
      <c r="C391" s="192"/>
      <c r="D391" s="193" t="s">
        <v>68</v>
      </c>
      <c r="E391" s="205" t="s">
        <v>133</v>
      </c>
      <c r="F391" s="205" t="s">
        <v>456</v>
      </c>
      <c r="G391" s="192"/>
      <c r="H391" s="192"/>
      <c r="I391" s="195"/>
      <c r="J391" s="206">
        <f>BK391</f>
        <v>0</v>
      </c>
      <c r="K391" s="192"/>
      <c r="L391" s="197"/>
      <c r="M391" s="198"/>
      <c r="N391" s="199"/>
      <c r="O391" s="199"/>
      <c r="P391" s="200">
        <f>SUM(P392:P396)</f>
        <v>0</v>
      </c>
      <c r="Q391" s="199"/>
      <c r="R391" s="200">
        <f>SUM(R392:R396)</f>
        <v>0</v>
      </c>
      <c r="S391" s="199"/>
      <c r="T391" s="201">
        <f>SUM(T392:T396)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2" t="s">
        <v>77</v>
      </c>
      <c r="AT391" s="203" t="s">
        <v>68</v>
      </c>
      <c r="AU391" s="203" t="s">
        <v>77</v>
      </c>
      <c r="AY391" s="202" t="s">
        <v>114</v>
      </c>
      <c r="BK391" s="204">
        <f>SUM(BK392:BK396)</f>
        <v>0</v>
      </c>
    </row>
    <row r="392" s="2" customFormat="1" ht="16.5" customHeight="1">
      <c r="A392" s="41"/>
      <c r="B392" s="42"/>
      <c r="C392" s="207" t="s">
        <v>288</v>
      </c>
      <c r="D392" s="207" t="s">
        <v>116</v>
      </c>
      <c r="E392" s="208" t="s">
        <v>457</v>
      </c>
      <c r="F392" s="209" t="s">
        <v>458</v>
      </c>
      <c r="G392" s="210" t="s">
        <v>195</v>
      </c>
      <c r="H392" s="211">
        <v>301.69999999999999</v>
      </c>
      <c r="I392" s="212"/>
      <c r="J392" s="213">
        <f>ROUND(I392*H392,2)</f>
        <v>0</v>
      </c>
      <c r="K392" s="209" t="s">
        <v>120</v>
      </c>
      <c r="L392" s="47"/>
      <c r="M392" s="214" t="s">
        <v>19</v>
      </c>
      <c r="N392" s="215" t="s">
        <v>40</v>
      </c>
      <c r="O392" s="87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121</v>
      </c>
      <c r="AT392" s="218" t="s">
        <v>116</v>
      </c>
      <c r="AU392" s="218" t="s">
        <v>79</v>
      </c>
      <c r="AY392" s="20" t="s">
        <v>114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77</v>
      </c>
      <c r="BK392" s="219">
        <f>ROUND(I392*H392,2)</f>
        <v>0</v>
      </c>
      <c r="BL392" s="20" t="s">
        <v>121</v>
      </c>
      <c r="BM392" s="218" t="s">
        <v>459</v>
      </c>
    </row>
    <row r="393" s="2" customFormat="1">
      <c r="A393" s="41"/>
      <c r="B393" s="42"/>
      <c r="C393" s="43"/>
      <c r="D393" s="220" t="s">
        <v>122</v>
      </c>
      <c r="E393" s="43"/>
      <c r="F393" s="221" t="s">
        <v>460</v>
      </c>
      <c r="G393" s="43"/>
      <c r="H393" s="43"/>
      <c r="I393" s="222"/>
      <c r="J393" s="43"/>
      <c r="K393" s="43"/>
      <c r="L393" s="47"/>
      <c r="M393" s="223"/>
      <c r="N393" s="22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122</v>
      </c>
      <c r="AU393" s="20" t="s">
        <v>79</v>
      </c>
    </row>
    <row r="394" s="13" customFormat="1">
      <c r="A394" s="13"/>
      <c r="B394" s="225"/>
      <c r="C394" s="226"/>
      <c r="D394" s="227" t="s">
        <v>124</v>
      </c>
      <c r="E394" s="228" t="s">
        <v>19</v>
      </c>
      <c r="F394" s="229" t="s">
        <v>461</v>
      </c>
      <c r="G394" s="226"/>
      <c r="H394" s="230">
        <v>289.52999999999997</v>
      </c>
      <c r="I394" s="231"/>
      <c r="J394" s="226"/>
      <c r="K394" s="226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124</v>
      </c>
      <c r="AU394" s="236" t="s">
        <v>79</v>
      </c>
      <c r="AV394" s="13" t="s">
        <v>79</v>
      </c>
      <c r="AW394" s="13" t="s">
        <v>31</v>
      </c>
      <c r="AX394" s="13" t="s">
        <v>69</v>
      </c>
      <c r="AY394" s="236" t="s">
        <v>114</v>
      </c>
    </row>
    <row r="395" s="13" customFormat="1">
      <c r="A395" s="13"/>
      <c r="B395" s="225"/>
      <c r="C395" s="226"/>
      <c r="D395" s="227" t="s">
        <v>124</v>
      </c>
      <c r="E395" s="228" t="s">
        <v>19</v>
      </c>
      <c r="F395" s="229" t="s">
        <v>455</v>
      </c>
      <c r="G395" s="226"/>
      <c r="H395" s="230">
        <v>12.17</v>
      </c>
      <c r="I395" s="231"/>
      <c r="J395" s="226"/>
      <c r="K395" s="226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124</v>
      </c>
      <c r="AU395" s="236" t="s">
        <v>79</v>
      </c>
      <c r="AV395" s="13" t="s">
        <v>79</v>
      </c>
      <c r="AW395" s="13" t="s">
        <v>31</v>
      </c>
      <c r="AX395" s="13" t="s">
        <v>69</v>
      </c>
      <c r="AY395" s="236" t="s">
        <v>114</v>
      </c>
    </row>
    <row r="396" s="14" customFormat="1">
      <c r="A396" s="14"/>
      <c r="B396" s="237"/>
      <c r="C396" s="238"/>
      <c r="D396" s="227" t="s">
        <v>124</v>
      </c>
      <c r="E396" s="239" t="s">
        <v>19</v>
      </c>
      <c r="F396" s="240" t="s">
        <v>127</v>
      </c>
      <c r="G396" s="238"/>
      <c r="H396" s="241">
        <v>301.69999999999999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7" t="s">
        <v>124</v>
      </c>
      <c r="AU396" s="247" t="s">
        <v>79</v>
      </c>
      <c r="AV396" s="14" t="s">
        <v>121</v>
      </c>
      <c r="AW396" s="14" t="s">
        <v>31</v>
      </c>
      <c r="AX396" s="14" t="s">
        <v>77</v>
      </c>
      <c r="AY396" s="247" t="s">
        <v>114</v>
      </c>
    </row>
    <row r="397" s="12" customFormat="1" ht="22.8" customHeight="1">
      <c r="A397" s="12"/>
      <c r="B397" s="191"/>
      <c r="C397" s="192"/>
      <c r="D397" s="193" t="s">
        <v>68</v>
      </c>
      <c r="E397" s="205" t="s">
        <v>121</v>
      </c>
      <c r="F397" s="205" t="s">
        <v>462</v>
      </c>
      <c r="G397" s="192"/>
      <c r="H397" s="192"/>
      <c r="I397" s="195"/>
      <c r="J397" s="206">
        <f>BK397</f>
        <v>0</v>
      </c>
      <c r="K397" s="192"/>
      <c r="L397" s="197"/>
      <c r="M397" s="198"/>
      <c r="N397" s="199"/>
      <c r="O397" s="199"/>
      <c r="P397" s="200">
        <f>SUM(P398:P455)</f>
        <v>0</v>
      </c>
      <c r="Q397" s="199"/>
      <c r="R397" s="200">
        <f>SUM(R398:R455)</f>
        <v>111.55241857000002</v>
      </c>
      <c r="S397" s="199"/>
      <c r="T397" s="201">
        <f>SUM(T398:T455)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2" t="s">
        <v>77</v>
      </c>
      <c r="AT397" s="203" t="s">
        <v>68</v>
      </c>
      <c r="AU397" s="203" t="s">
        <v>77</v>
      </c>
      <c r="AY397" s="202" t="s">
        <v>114</v>
      </c>
      <c r="BK397" s="204">
        <f>SUM(BK398:BK455)</f>
        <v>0</v>
      </c>
    </row>
    <row r="398" s="2" customFormat="1" ht="16.5" customHeight="1">
      <c r="A398" s="41"/>
      <c r="B398" s="42"/>
      <c r="C398" s="207" t="s">
        <v>463</v>
      </c>
      <c r="D398" s="207" t="s">
        <v>116</v>
      </c>
      <c r="E398" s="208" t="s">
        <v>464</v>
      </c>
      <c r="F398" s="209" t="s">
        <v>465</v>
      </c>
      <c r="G398" s="210" t="s">
        <v>183</v>
      </c>
      <c r="H398" s="211">
        <v>54.740000000000002</v>
      </c>
      <c r="I398" s="212"/>
      <c r="J398" s="213">
        <f>ROUND(I398*H398,2)</f>
        <v>0</v>
      </c>
      <c r="K398" s="209" t="s">
        <v>120</v>
      </c>
      <c r="L398" s="47"/>
      <c r="M398" s="214" t="s">
        <v>19</v>
      </c>
      <c r="N398" s="215" t="s">
        <v>40</v>
      </c>
      <c r="O398" s="87"/>
      <c r="P398" s="216">
        <f>O398*H398</f>
        <v>0</v>
      </c>
      <c r="Q398" s="216">
        <v>1.8907700000000001</v>
      </c>
      <c r="R398" s="216">
        <f>Q398*H398</f>
        <v>103.50074980000001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121</v>
      </c>
      <c r="AT398" s="218" t="s">
        <v>116</v>
      </c>
      <c r="AU398" s="218" t="s">
        <v>79</v>
      </c>
      <c r="AY398" s="20" t="s">
        <v>114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20" t="s">
        <v>77</v>
      </c>
      <c r="BK398" s="219">
        <f>ROUND(I398*H398,2)</f>
        <v>0</v>
      </c>
      <c r="BL398" s="20" t="s">
        <v>121</v>
      </c>
      <c r="BM398" s="218" t="s">
        <v>466</v>
      </c>
    </row>
    <row r="399" s="2" customFormat="1">
      <c r="A399" s="41"/>
      <c r="B399" s="42"/>
      <c r="C399" s="43"/>
      <c r="D399" s="220" t="s">
        <v>122</v>
      </c>
      <c r="E399" s="43"/>
      <c r="F399" s="221" t="s">
        <v>467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122</v>
      </c>
      <c r="AU399" s="20" t="s">
        <v>79</v>
      </c>
    </row>
    <row r="400" s="13" customFormat="1">
      <c r="A400" s="13"/>
      <c r="B400" s="225"/>
      <c r="C400" s="226"/>
      <c r="D400" s="227" t="s">
        <v>124</v>
      </c>
      <c r="E400" s="228" t="s">
        <v>19</v>
      </c>
      <c r="F400" s="229" t="s">
        <v>468</v>
      </c>
      <c r="G400" s="226"/>
      <c r="H400" s="230">
        <v>6.8540000000000001</v>
      </c>
      <c r="I400" s="231"/>
      <c r="J400" s="226"/>
      <c r="K400" s="226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124</v>
      </c>
      <c r="AU400" s="236" t="s">
        <v>79</v>
      </c>
      <c r="AV400" s="13" t="s">
        <v>79</v>
      </c>
      <c r="AW400" s="13" t="s">
        <v>31</v>
      </c>
      <c r="AX400" s="13" t="s">
        <v>69</v>
      </c>
      <c r="AY400" s="236" t="s">
        <v>114</v>
      </c>
    </row>
    <row r="401" s="13" customFormat="1">
      <c r="A401" s="13"/>
      <c r="B401" s="225"/>
      <c r="C401" s="226"/>
      <c r="D401" s="227" t="s">
        <v>124</v>
      </c>
      <c r="E401" s="228" t="s">
        <v>19</v>
      </c>
      <c r="F401" s="229" t="s">
        <v>469</v>
      </c>
      <c r="G401" s="226"/>
      <c r="H401" s="230">
        <v>45.787999999999997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124</v>
      </c>
      <c r="AU401" s="236" t="s">
        <v>79</v>
      </c>
      <c r="AV401" s="13" t="s">
        <v>79</v>
      </c>
      <c r="AW401" s="13" t="s">
        <v>31</v>
      </c>
      <c r="AX401" s="13" t="s">
        <v>69</v>
      </c>
      <c r="AY401" s="236" t="s">
        <v>114</v>
      </c>
    </row>
    <row r="402" s="13" customFormat="1">
      <c r="A402" s="13"/>
      <c r="B402" s="225"/>
      <c r="C402" s="226"/>
      <c r="D402" s="227" t="s">
        <v>124</v>
      </c>
      <c r="E402" s="228" t="s">
        <v>19</v>
      </c>
      <c r="F402" s="229" t="s">
        <v>470</v>
      </c>
      <c r="G402" s="226"/>
      <c r="H402" s="230">
        <v>2.0950000000000002</v>
      </c>
      <c r="I402" s="231"/>
      <c r="J402" s="226"/>
      <c r="K402" s="226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124</v>
      </c>
      <c r="AU402" s="236" t="s">
        <v>79</v>
      </c>
      <c r="AV402" s="13" t="s">
        <v>79</v>
      </c>
      <c r="AW402" s="13" t="s">
        <v>31</v>
      </c>
      <c r="AX402" s="13" t="s">
        <v>69</v>
      </c>
      <c r="AY402" s="236" t="s">
        <v>114</v>
      </c>
    </row>
    <row r="403" s="14" customFormat="1">
      <c r="A403" s="14"/>
      <c r="B403" s="237"/>
      <c r="C403" s="238"/>
      <c r="D403" s="227" t="s">
        <v>124</v>
      </c>
      <c r="E403" s="239" t="s">
        <v>19</v>
      </c>
      <c r="F403" s="240" t="s">
        <v>127</v>
      </c>
      <c r="G403" s="238"/>
      <c r="H403" s="241">
        <v>54.737000000000002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7" t="s">
        <v>124</v>
      </c>
      <c r="AU403" s="247" t="s">
        <v>79</v>
      </c>
      <c r="AV403" s="14" t="s">
        <v>121</v>
      </c>
      <c r="AW403" s="14" t="s">
        <v>31</v>
      </c>
      <c r="AX403" s="14" t="s">
        <v>69</v>
      </c>
      <c r="AY403" s="247" t="s">
        <v>114</v>
      </c>
    </row>
    <row r="404" s="13" customFormat="1">
      <c r="A404" s="13"/>
      <c r="B404" s="225"/>
      <c r="C404" s="226"/>
      <c r="D404" s="227" t="s">
        <v>124</v>
      </c>
      <c r="E404" s="228" t="s">
        <v>19</v>
      </c>
      <c r="F404" s="229" t="s">
        <v>471</v>
      </c>
      <c r="G404" s="226"/>
      <c r="H404" s="230">
        <v>54.740000000000002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124</v>
      </c>
      <c r="AU404" s="236" t="s">
        <v>79</v>
      </c>
      <c r="AV404" s="13" t="s">
        <v>79</v>
      </c>
      <c r="AW404" s="13" t="s">
        <v>31</v>
      </c>
      <c r="AX404" s="13" t="s">
        <v>69</v>
      </c>
      <c r="AY404" s="236" t="s">
        <v>114</v>
      </c>
    </row>
    <row r="405" s="14" customFormat="1">
      <c r="A405" s="14"/>
      <c r="B405" s="237"/>
      <c r="C405" s="238"/>
      <c r="D405" s="227" t="s">
        <v>124</v>
      </c>
      <c r="E405" s="239" t="s">
        <v>19</v>
      </c>
      <c r="F405" s="240" t="s">
        <v>127</v>
      </c>
      <c r="G405" s="238"/>
      <c r="H405" s="241">
        <v>54.740000000000002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124</v>
      </c>
      <c r="AU405" s="247" t="s">
        <v>79</v>
      </c>
      <c r="AV405" s="14" t="s">
        <v>121</v>
      </c>
      <c r="AW405" s="14" t="s">
        <v>31</v>
      </c>
      <c r="AX405" s="14" t="s">
        <v>77</v>
      </c>
      <c r="AY405" s="247" t="s">
        <v>114</v>
      </c>
    </row>
    <row r="406" s="2" customFormat="1" ht="21.75" customHeight="1">
      <c r="A406" s="41"/>
      <c r="B406" s="42"/>
      <c r="C406" s="207" t="s">
        <v>293</v>
      </c>
      <c r="D406" s="207" t="s">
        <v>116</v>
      </c>
      <c r="E406" s="208" t="s">
        <v>472</v>
      </c>
      <c r="F406" s="209" t="s">
        <v>473</v>
      </c>
      <c r="G406" s="210" t="s">
        <v>474</v>
      </c>
      <c r="H406" s="211">
        <v>17</v>
      </c>
      <c r="I406" s="212"/>
      <c r="J406" s="213">
        <f>ROUND(I406*H406,2)</f>
        <v>0</v>
      </c>
      <c r="K406" s="209" t="s">
        <v>120</v>
      </c>
      <c r="L406" s="47"/>
      <c r="M406" s="214" t="s">
        <v>19</v>
      </c>
      <c r="N406" s="215" t="s">
        <v>40</v>
      </c>
      <c r="O406" s="87"/>
      <c r="P406" s="216">
        <f>O406*H406</f>
        <v>0</v>
      </c>
      <c r="Q406" s="216">
        <v>0.0066</v>
      </c>
      <c r="R406" s="216">
        <f>Q406*H406</f>
        <v>0.11219999999999999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121</v>
      </c>
      <c r="AT406" s="218" t="s">
        <v>116</v>
      </c>
      <c r="AU406" s="218" t="s">
        <v>79</v>
      </c>
      <c r="AY406" s="20" t="s">
        <v>114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77</v>
      </c>
      <c r="BK406" s="219">
        <f>ROUND(I406*H406,2)</f>
        <v>0</v>
      </c>
      <c r="BL406" s="20" t="s">
        <v>121</v>
      </c>
      <c r="BM406" s="218" t="s">
        <v>475</v>
      </c>
    </row>
    <row r="407" s="2" customFormat="1">
      <c r="A407" s="41"/>
      <c r="B407" s="42"/>
      <c r="C407" s="43"/>
      <c r="D407" s="220" t="s">
        <v>122</v>
      </c>
      <c r="E407" s="43"/>
      <c r="F407" s="221" t="s">
        <v>476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122</v>
      </c>
      <c r="AU407" s="20" t="s">
        <v>79</v>
      </c>
    </row>
    <row r="408" s="13" customFormat="1">
      <c r="A408" s="13"/>
      <c r="B408" s="225"/>
      <c r="C408" s="226"/>
      <c r="D408" s="227" t="s">
        <v>124</v>
      </c>
      <c r="E408" s="228" t="s">
        <v>19</v>
      </c>
      <c r="F408" s="229" t="s">
        <v>477</v>
      </c>
      <c r="G408" s="226"/>
      <c r="H408" s="230">
        <v>20</v>
      </c>
      <c r="I408" s="231"/>
      <c r="J408" s="226"/>
      <c r="K408" s="226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124</v>
      </c>
      <c r="AU408" s="236" t="s">
        <v>79</v>
      </c>
      <c r="AV408" s="13" t="s">
        <v>79</v>
      </c>
      <c r="AW408" s="13" t="s">
        <v>31</v>
      </c>
      <c r="AX408" s="13" t="s">
        <v>69</v>
      </c>
      <c r="AY408" s="236" t="s">
        <v>114</v>
      </c>
    </row>
    <row r="409" s="13" customFormat="1">
      <c r="A409" s="13"/>
      <c r="B409" s="225"/>
      <c r="C409" s="226"/>
      <c r="D409" s="227" t="s">
        <v>124</v>
      </c>
      <c r="E409" s="228" t="s">
        <v>19</v>
      </c>
      <c r="F409" s="229" t="s">
        <v>478</v>
      </c>
      <c r="G409" s="226"/>
      <c r="H409" s="230">
        <v>-3</v>
      </c>
      <c r="I409" s="231"/>
      <c r="J409" s="226"/>
      <c r="K409" s="226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124</v>
      </c>
      <c r="AU409" s="236" t="s">
        <v>79</v>
      </c>
      <c r="AV409" s="13" t="s">
        <v>79</v>
      </c>
      <c r="AW409" s="13" t="s">
        <v>31</v>
      </c>
      <c r="AX409" s="13" t="s">
        <v>69</v>
      </c>
      <c r="AY409" s="236" t="s">
        <v>114</v>
      </c>
    </row>
    <row r="410" s="14" customFormat="1">
      <c r="A410" s="14"/>
      <c r="B410" s="237"/>
      <c r="C410" s="238"/>
      <c r="D410" s="227" t="s">
        <v>124</v>
      </c>
      <c r="E410" s="239" t="s">
        <v>19</v>
      </c>
      <c r="F410" s="240" t="s">
        <v>127</v>
      </c>
      <c r="G410" s="238"/>
      <c r="H410" s="241">
        <v>17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124</v>
      </c>
      <c r="AU410" s="247" t="s">
        <v>79</v>
      </c>
      <c r="AV410" s="14" t="s">
        <v>121</v>
      </c>
      <c r="AW410" s="14" t="s">
        <v>31</v>
      </c>
      <c r="AX410" s="14" t="s">
        <v>77</v>
      </c>
      <c r="AY410" s="247" t="s">
        <v>114</v>
      </c>
    </row>
    <row r="411" s="2" customFormat="1" ht="16.5" customHeight="1">
      <c r="A411" s="41"/>
      <c r="B411" s="42"/>
      <c r="C411" s="269" t="s">
        <v>479</v>
      </c>
      <c r="D411" s="269" t="s">
        <v>413</v>
      </c>
      <c r="E411" s="270" t="s">
        <v>480</v>
      </c>
      <c r="F411" s="271" t="s">
        <v>481</v>
      </c>
      <c r="G411" s="272" t="s">
        <v>474</v>
      </c>
      <c r="H411" s="273">
        <v>1.01</v>
      </c>
      <c r="I411" s="274"/>
      <c r="J411" s="275">
        <f>ROUND(I411*H411,2)</f>
        <v>0</v>
      </c>
      <c r="K411" s="271" t="s">
        <v>120</v>
      </c>
      <c r="L411" s="276"/>
      <c r="M411" s="277" t="s">
        <v>19</v>
      </c>
      <c r="N411" s="278" t="s">
        <v>40</v>
      </c>
      <c r="O411" s="87"/>
      <c r="P411" s="216">
        <f>O411*H411</f>
        <v>0</v>
      </c>
      <c r="Q411" s="216">
        <v>0.028000000000000001</v>
      </c>
      <c r="R411" s="216">
        <f>Q411*H411</f>
        <v>0.02828</v>
      </c>
      <c r="S411" s="216">
        <v>0</v>
      </c>
      <c r="T411" s="21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8" t="s">
        <v>148</v>
      </c>
      <c r="AT411" s="218" t="s">
        <v>413</v>
      </c>
      <c r="AU411" s="218" t="s">
        <v>79</v>
      </c>
      <c r="AY411" s="20" t="s">
        <v>114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20" t="s">
        <v>77</v>
      </c>
      <c r="BK411" s="219">
        <f>ROUND(I411*H411,2)</f>
        <v>0</v>
      </c>
      <c r="BL411" s="20" t="s">
        <v>121</v>
      </c>
      <c r="BM411" s="218" t="s">
        <v>482</v>
      </c>
    </row>
    <row r="412" s="13" customFormat="1">
      <c r="A412" s="13"/>
      <c r="B412" s="225"/>
      <c r="C412" s="226"/>
      <c r="D412" s="227" t="s">
        <v>124</v>
      </c>
      <c r="E412" s="228" t="s">
        <v>19</v>
      </c>
      <c r="F412" s="229" t="s">
        <v>483</v>
      </c>
      <c r="G412" s="226"/>
      <c r="H412" s="230">
        <v>1.01</v>
      </c>
      <c r="I412" s="231"/>
      <c r="J412" s="226"/>
      <c r="K412" s="226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124</v>
      </c>
      <c r="AU412" s="236" t="s">
        <v>79</v>
      </c>
      <c r="AV412" s="13" t="s">
        <v>79</v>
      </c>
      <c r="AW412" s="13" t="s">
        <v>31</v>
      </c>
      <c r="AX412" s="13" t="s">
        <v>69</v>
      </c>
      <c r="AY412" s="236" t="s">
        <v>114</v>
      </c>
    </row>
    <row r="413" s="14" customFormat="1">
      <c r="A413" s="14"/>
      <c r="B413" s="237"/>
      <c r="C413" s="238"/>
      <c r="D413" s="227" t="s">
        <v>124</v>
      </c>
      <c r="E413" s="239" t="s">
        <v>19</v>
      </c>
      <c r="F413" s="240" t="s">
        <v>127</v>
      </c>
      <c r="G413" s="238"/>
      <c r="H413" s="241">
        <v>1.01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124</v>
      </c>
      <c r="AU413" s="247" t="s">
        <v>79</v>
      </c>
      <c r="AV413" s="14" t="s">
        <v>121</v>
      </c>
      <c r="AW413" s="14" t="s">
        <v>31</v>
      </c>
      <c r="AX413" s="14" t="s">
        <v>77</v>
      </c>
      <c r="AY413" s="247" t="s">
        <v>114</v>
      </c>
    </row>
    <row r="414" s="2" customFormat="1" ht="16.5" customHeight="1">
      <c r="A414" s="41"/>
      <c r="B414" s="42"/>
      <c r="C414" s="269" t="s">
        <v>298</v>
      </c>
      <c r="D414" s="269" t="s">
        <v>413</v>
      </c>
      <c r="E414" s="270" t="s">
        <v>484</v>
      </c>
      <c r="F414" s="271" t="s">
        <v>485</v>
      </c>
      <c r="G414" s="272" t="s">
        <v>474</v>
      </c>
      <c r="H414" s="273">
        <v>5.0499999999999998</v>
      </c>
      <c r="I414" s="274"/>
      <c r="J414" s="275">
        <f>ROUND(I414*H414,2)</f>
        <v>0</v>
      </c>
      <c r="K414" s="271" t="s">
        <v>120</v>
      </c>
      <c r="L414" s="276"/>
      <c r="M414" s="277" t="s">
        <v>19</v>
      </c>
      <c r="N414" s="278" t="s">
        <v>40</v>
      </c>
      <c r="O414" s="87"/>
      <c r="P414" s="216">
        <f>O414*H414</f>
        <v>0</v>
      </c>
      <c r="Q414" s="216">
        <v>0.040000000000000001</v>
      </c>
      <c r="R414" s="216">
        <f>Q414*H414</f>
        <v>0.20199999999999999</v>
      </c>
      <c r="S414" s="216">
        <v>0</v>
      </c>
      <c r="T414" s="217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8" t="s">
        <v>148</v>
      </c>
      <c r="AT414" s="218" t="s">
        <v>413</v>
      </c>
      <c r="AU414" s="218" t="s">
        <v>79</v>
      </c>
      <c r="AY414" s="20" t="s">
        <v>114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20" t="s">
        <v>77</v>
      </c>
      <c r="BK414" s="219">
        <f>ROUND(I414*H414,2)</f>
        <v>0</v>
      </c>
      <c r="BL414" s="20" t="s">
        <v>121</v>
      </c>
      <c r="BM414" s="218" t="s">
        <v>486</v>
      </c>
    </row>
    <row r="415" s="13" customFormat="1">
      <c r="A415" s="13"/>
      <c r="B415" s="225"/>
      <c r="C415" s="226"/>
      <c r="D415" s="227" t="s">
        <v>124</v>
      </c>
      <c r="E415" s="228" t="s">
        <v>19</v>
      </c>
      <c r="F415" s="229" t="s">
        <v>487</v>
      </c>
      <c r="G415" s="226"/>
      <c r="H415" s="230">
        <v>5.0499999999999998</v>
      </c>
      <c r="I415" s="231"/>
      <c r="J415" s="226"/>
      <c r="K415" s="226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124</v>
      </c>
      <c r="AU415" s="236" t="s">
        <v>79</v>
      </c>
      <c r="AV415" s="13" t="s">
        <v>79</v>
      </c>
      <c r="AW415" s="13" t="s">
        <v>31</v>
      </c>
      <c r="AX415" s="13" t="s">
        <v>69</v>
      </c>
      <c r="AY415" s="236" t="s">
        <v>114</v>
      </c>
    </row>
    <row r="416" s="14" customFormat="1">
      <c r="A416" s="14"/>
      <c r="B416" s="237"/>
      <c r="C416" s="238"/>
      <c r="D416" s="227" t="s">
        <v>124</v>
      </c>
      <c r="E416" s="239" t="s">
        <v>19</v>
      </c>
      <c r="F416" s="240" t="s">
        <v>127</v>
      </c>
      <c r="G416" s="238"/>
      <c r="H416" s="241">
        <v>5.0499999999999998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7" t="s">
        <v>124</v>
      </c>
      <c r="AU416" s="247" t="s">
        <v>79</v>
      </c>
      <c r="AV416" s="14" t="s">
        <v>121</v>
      </c>
      <c r="AW416" s="14" t="s">
        <v>31</v>
      </c>
      <c r="AX416" s="14" t="s">
        <v>77</v>
      </c>
      <c r="AY416" s="247" t="s">
        <v>114</v>
      </c>
    </row>
    <row r="417" s="2" customFormat="1" ht="16.5" customHeight="1">
      <c r="A417" s="41"/>
      <c r="B417" s="42"/>
      <c r="C417" s="269" t="s">
        <v>488</v>
      </c>
      <c r="D417" s="269" t="s">
        <v>413</v>
      </c>
      <c r="E417" s="270" t="s">
        <v>489</v>
      </c>
      <c r="F417" s="271" t="s">
        <v>490</v>
      </c>
      <c r="G417" s="272" t="s">
        <v>474</v>
      </c>
      <c r="H417" s="273">
        <v>4.04</v>
      </c>
      <c r="I417" s="274"/>
      <c r="J417" s="275">
        <f>ROUND(I417*H417,2)</f>
        <v>0</v>
      </c>
      <c r="K417" s="271" t="s">
        <v>120</v>
      </c>
      <c r="L417" s="276"/>
      <c r="M417" s="277" t="s">
        <v>19</v>
      </c>
      <c r="N417" s="278" t="s">
        <v>40</v>
      </c>
      <c r="O417" s="87"/>
      <c r="P417" s="216">
        <f>O417*H417</f>
        <v>0</v>
      </c>
      <c r="Q417" s="216">
        <v>0.050999999999999997</v>
      </c>
      <c r="R417" s="216">
        <f>Q417*H417</f>
        <v>0.20604</v>
      </c>
      <c r="S417" s="216">
        <v>0</v>
      </c>
      <c r="T417" s="21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8" t="s">
        <v>148</v>
      </c>
      <c r="AT417" s="218" t="s">
        <v>413</v>
      </c>
      <c r="AU417" s="218" t="s">
        <v>79</v>
      </c>
      <c r="AY417" s="20" t="s">
        <v>114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20" t="s">
        <v>77</v>
      </c>
      <c r="BK417" s="219">
        <f>ROUND(I417*H417,2)</f>
        <v>0</v>
      </c>
      <c r="BL417" s="20" t="s">
        <v>121</v>
      </c>
      <c r="BM417" s="218" t="s">
        <v>491</v>
      </c>
    </row>
    <row r="418" s="13" customFormat="1">
      <c r="A418" s="13"/>
      <c r="B418" s="225"/>
      <c r="C418" s="226"/>
      <c r="D418" s="227" t="s">
        <v>124</v>
      </c>
      <c r="E418" s="228" t="s">
        <v>19</v>
      </c>
      <c r="F418" s="229" t="s">
        <v>492</v>
      </c>
      <c r="G418" s="226"/>
      <c r="H418" s="230">
        <v>4.04</v>
      </c>
      <c r="I418" s="231"/>
      <c r="J418" s="226"/>
      <c r="K418" s="226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124</v>
      </c>
      <c r="AU418" s="236" t="s">
        <v>79</v>
      </c>
      <c r="AV418" s="13" t="s">
        <v>79</v>
      </c>
      <c r="AW418" s="13" t="s">
        <v>31</v>
      </c>
      <c r="AX418" s="13" t="s">
        <v>69</v>
      </c>
      <c r="AY418" s="236" t="s">
        <v>114</v>
      </c>
    </row>
    <row r="419" s="14" customFormat="1">
      <c r="A419" s="14"/>
      <c r="B419" s="237"/>
      <c r="C419" s="238"/>
      <c r="D419" s="227" t="s">
        <v>124</v>
      </c>
      <c r="E419" s="239" t="s">
        <v>19</v>
      </c>
      <c r="F419" s="240" t="s">
        <v>127</v>
      </c>
      <c r="G419" s="238"/>
      <c r="H419" s="241">
        <v>4.04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7" t="s">
        <v>124</v>
      </c>
      <c r="AU419" s="247" t="s">
        <v>79</v>
      </c>
      <c r="AV419" s="14" t="s">
        <v>121</v>
      </c>
      <c r="AW419" s="14" t="s">
        <v>31</v>
      </c>
      <c r="AX419" s="14" t="s">
        <v>77</v>
      </c>
      <c r="AY419" s="247" t="s">
        <v>114</v>
      </c>
    </row>
    <row r="420" s="2" customFormat="1" ht="16.5" customHeight="1">
      <c r="A420" s="41"/>
      <c r="B420" s="42"/>
      <c r="C420" s="269" t="s">
        <v>302</v>
      </c>
      <c r="D420" s="269" t="s">
        <v>413</v>
      </c>
      <c r="E420" s="270" t="s">
        <v>493</v>
      </c>
      <c r="F420" s="271" t="s">
        <v>494</v>
      </c>
      <c r="G420" s="272" t="s">
        <v>474</v>
      </c>
      <c r="H420" s="273">
        <v>7.0700000000000003</v>
      </c>
      <c r="I420" s="274"/>
      <c r="J420" s="275">
        <f>ROUND(I420*H420,2)</f>
        <v>0</v>
      </c>
      <c r="K420" s="271" t="s">
        <v>120</v>
      </c>
      <c r="L420" s="276"/>
      <c r="M420" s="277" t="s">
        <v>19</v>
      </c>
      <c r="N420" s="278" t="s">
        <v>40</v>
      </c>
      <c r="O420" s="87"/>
      <c r="P420" s="216">
        <f>O420*H420</f>
        <v>0</v>
      </c>
      <c r="Q420" s="216">
        <v>0.068000000000000005</v>
      </c>
      <c r="R420" s="216">
        <f>Q420*H420</f>
        <v>0.48076000000000008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148</v>
      </c>
      <c r="AT420" s="218" t="s">
        <v>413</v>
      </c>
      <c r="AU420" s="218" t="s">
        <v>79</v>
      </c>
      <c r="AY420" s="20" t="s">
        <v>114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77</v>
      </c>
      <c r="BK420" s="219">
        <f>ROUND(I420*H420,2)</f>
        <v>0</v>
      </c>
      <c r="BL420" s="20" t="s">
        <v>121</v>
      </c>
      <c r="BM420" s="218" t="s">
        <v>495</v>
      </c>
    </row>
    <row r="421" s="13" customFormat="1">
      <c r="A421" s="13"/>
      <c r="B421" s="225"/>
      <c r="C421" s="226"/>
      <c r="D421" s="227" t="s">
        <v>124</v>
      </c>
      <c r="E421" s="228" t="s">
        <v>19</v>
      </c>
      <c r="F421" s="229" t="s">
        <v>496</v>
      </c>
      <c r="G421" s="226"/>
      <c r="H421" s="230">
        <v>7.0700000000000003</v>
      </c>
      <c r="I421" s="231"/>
      <c r="J421" s="226"/>
      <c r="K421" s="226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124</v>
      </c>
      <c r="AU421" s="236" t="s">
        <v>79</v>
      </c>
      <c r="AV421" s="13" t="s">
        <v>79</v>
      </c>
      <c r="AW421" s="13" t="s">
        <v>31</v>
      </c>
      <c r="AX421" s="13" t="s">
        <v>69</v>
      </c>
      <c r="AY421" s="236" t="s">
        <v>114</v>
      </c>
    </row>
    <row r="422" s="14" customFormat="1">
      <c r="A422" s="14"/>
      <c r="B422" s="237"/>
      <c r="C422" s="238"/>
      <c r="D422" s="227" t="s">
        <v>124</v>
      </c>
      <c r="E422" s="239" t="s">
        <v>19</v>
      </c>
      <c r="F422" s="240" t="s">
        <v>127</v>
      </c>
      <c r="G422" s="238"/>
      <c r="H422" s="241">
        <v>7.0700000000000003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124</v>
      </c>
      <c r="AU422" s="247" t="s">
        <v>79</v>
      </c>
      <c r="AV422" s="14" t="s">
        <v>121</v>
      </c>
      <c r="AW422" s="14" t="s">
        <v>31</v>
      </c>
      <c r="AX422" s="14" t="s">
        <v>77</v>
      </c>
      <c r="AY422" s="247" t="s">
        <v>114</v>
      </c>
    </row>
    <row r="423" s="2" customFormat="1" ht="21.75" customHeight="1">
      <c r="A423" s="41"/>
      <c r="B423" s="42"/>
      <c r="C423" s="207" t="s">
        <v>497</v>
      </c>
      <c r="D423" s="207" t="s">
        <v>116</v>
      </c>
      <c r="E423" s="208" t="s">
        <v>498</v>
      </c>
      <c r="F423" s="209" t="s">
        <v>499</v>
      </c>
      <c r="G423" s="210" t="s">
        <v>474</v>
      </c>
      <c r="H423" s="211">
        <v>2</v>
      </c>
      <c r="I423" s="212"/>
      <c r="J423" s="213">
        <f>ROUND(I423*H423,2)</f>
        <v>0</v>
      </c>
      <c r="K423" s="209" t="s">
        <v>120</v>
      </c>
      <c r="L423" s="47"/>
      <c r="M423" s="214" t="s">
        <v>19</v>
      </c>
      <c r="N423" s="215" t="s">
        <v>40</v>
      </c>
      <c r="O423" s="87"/>
      <c r="P423" s="216">
        <f>O423*H423</f>
        <v>0</v>
      </c>
      <c r="Q423" s="216">
        <v>0.0066</v>
      </c>
      <c r="R423" s="216">
        <f>Q423*H423</f>
        <v>0.0132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121</v>
      </c>
      <c r="AT423" s="218" t="s">
        <v>116</v>
      </c>
      <c r="AU423" s="218" t="s">
        <v>79</v>
      </c>
      <c r="AY423" s="20" t="s">
        <v>114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77</v>
      </c>
      <c r="BK423" s="219">
        <f>ROUND(I423*H423,2)</f>
        <v>0</v>
      </c>
      <c r="BL423" s="20" t="s">
        <v>121</v>
      </c>
      <c r="BM423" s="218" t="s">
        <v>500</v>
      </c>
    </row>
    <row r="424" s="2" customFormat="1">
      <c r="A424" s="41"/>
      <c r="B424" s="42"/>
      <c r="C424" s="43"/>
      <c r="D424" s="220" t="s">
        <v>122</v>
      </c>
      <c r="E424" s="43"/>
      <c r="F424" s="221" t="s">
        <v>501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122</v>
      </c>
      <c r="AU424" s="20" t="s">
        <v>79</v>
      </c>
    </row>
    <row r="425" s="13" customFormat="1">
      <c r="A425" s="13"/>
      <c r="B425" s="225"/>
      <c r="C425" s="226"/>
      <c r="D425" s="227" t="s">
        <v>124</v>
      </c>
      <c r="E425" s="228" t="s">
        <v>19</v>
      </c>
      <c r="F425" s="229" t="s">
        <v>79</v>
      </c>
      <c r="G425" s="226"/>
      <c r="H425" s="230">
        <v>2</v>
      </c>
      <c r="I425" s="231"/>
      <c r="J425" s="226"/>
      <c r="K425" s="226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124</v>
      </c>
      <c r="AU425" s="236" t="s">
        <v>79</v>
      </c>
      <c r="AV425" s="13" t="s">
        <v>79</v>
      </c>
      <c r="AW425" s="13" t="s">
        <v>31</v>
      </c>
      <c r="AX425" s="13" t="s">
        <v>69</v>
      </c>
      <c r="AY425" s="236" t="s">
        <v>114</v>
      </c>
    </row>
    <row r="426" s="14" customFormat="1">
      <c r="A426" s="14"/>
      <c r="B426" s="237"/>
      <c r="C426" s="238"/>
      <c r="D426" s="227" t="s">
        <v>124</v>
      </c>
      <c r="E426" s="239" t="s">
        <v>19</v>
      </c>
      <c r="F426" s="240" t="s">
        <v>127</v>
      </c>
      <c r="G426" s="238"/>
      <c r="H426" s="241">
        <v>2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124</v>
      </c>
      <c r="AU426" s="247" t="s">
        <v>79</v>
      </c>
      <c r="AV426" s="14" t="s">
        <v>121</v>
      </c>
      <c r="AW426" s="14" t="s">
        <v>31</v>
      </c>
      <c r="AX426" s="14" t="s">
        <v>77</v>
      </c>
      <c r="AY426" s="247" t="s">
        <v>114</v>
      </c>
    </row>
    <row r="427" s="2" customFormat="1" ht="16.5" customHeight="1">
      <c r="A427" s="41"/>
      <c r="B427" s="42"/>
      <c r="C427" s="269" t="s">
        <v>309</v>
      </c>
      <c r="D427" s="269" t="s">
        <v>413</v>
      </c>
      <c r="E427" s="270" t="s">
        <v>502</v>
      </c>
      <c r="F427" s="271" t="s">
        <v>503</v>
      </c>
      <c r="G427" s="272" t="s">
        <v>474</v>
      </c>
      <c r="H427" s="273">
        <v>2.02</v>
      </c>
      <c r="I427" s="274"/>
      <c r="J427" s="275">
        <f>ROUND(I427*H427,2)</f>
        <v>0</v>
      </c>
      <c r="K427" s="271" t="s">
        <v>120</v>
      </c>
      <c r="L427" s="276"/>
      <c r="M427" s="277" t="s">
        <v>19</v>
      </c>
      <c r="N427" s="278" t="s">
        <v>40</v>
      </c>
      <c r="O427" s="87"/>
      <c r="P427" s="216">
        <f>O427*H427</f>
        <v>0</v>
      </c>
      <c r="Q427" s="216">
        <v>0.081000000000000003</v>
      </c>
      <c r="R427" s="216">
        <f>Q427*H427</f>
        <v>0.16362000000000002</v>
      </c>
      <c r="S427" s="216">
        <v>0</v>
      </c>
      <c r="T427" s="21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8" t="s">
        <v>148</v>
      </c>
      <c r="AT427" s="218" t="s">
        <v>413</v>
      </c>
      <c r="AU427" s="218" t="s">
        <v>79</v>
      </c>
      <c r="AY427" s="20" t="s">
        <v>114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20" t="s">
        <v>77</v>
      </c>
      <c r="BK427" s="219">
        <f>ROUND(I427*H427,2)</f>
        <v>0</v>
      </c>
      <c r="BL427" s="20" t="s">
        <v>121</v>
      </c>
      <c r="BM427" s="218" t="s">
        <v>504</v>
      </c>
    </row>
    <row r="428" s="13" customFormat="1">
      <c r="A428" s="13"/>
      <c r="B428" s="225"/>
      <c r="C428" s="226"/>
      <c r="D428" s="227" t="s">
        <v>124</v>
      </c>
      <c r="E428" s="228" t="s">
        <v>19</v>
      </c>
      <c r="F428" s="229" t="s">
        <v>505</v>
      </c>
      <c r="G428" s="226"/>
      <c r="H428" s="230">
        <v>2.02</v>
      </c>
      <c r="I428" s="231"/>
      <c r="J428" s="226"/>
      <c r="K428" s="226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124</v>
      </c>
      <c r="AU428" s="236" t="s">
        <v>79</v>
      </c>
      <c r="AV428" s="13" t="s">
        <v>79</v>
      </c>
      <c r="AW428" s="13" t="s">
        <v>31</v>
      </c>
      <c r="AX428" s="13" t="s">
        <v>69</v>
      </c>
      <c r="AY428" s="236" t="s">
        <v>114</v>
      </c>
    </row>
    <row r="429" s="14" customFormat="1">
      <c r="A429" s="14"/>
      <c r="B429" s="237"/>
      <c r="C429" s="238"/>
      <c r="D429" s="227" t="s">
        <v>124</v>
      </c>
      <c r="E429" s="239" t="s">
        <v>19</v>
      </c>
      <c r="F429" s="240" t="s">
        <v>127</v>
      </c>
      <c r="G429" s="238"/>
      <c r="H429" s="241">
        <v>2.02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7" t="s">
        <v>124</v>
      </c>
      <c r="AU429" s="247" t="s">
        <v>79</v>
      </c>
      <c r="AV429" s="14" t="s">
        <v>121</v>
      </c>
      <c r="AW429" s="14" t="s">
        <v>31</v>
      </c>
      <c r="AX429" s="14" t="s">
        <v>77</v>
      </c>
      <c r="AY429" s="247" t="s">
        <v>114</v>
      </c>
    </row>
    <row r="430" s="2" customFormat="1" ht="24.15" customHeight="1">
      <c r="A430" s="41"/>
      <c r="B430" s="42"/>
      <c r="C430" s="207" t="s">
        <v>506</v>
      </c>
      <c r="D430" s="207" t="s">
        <v>116</v>
      </c>
      <c r="E430" s="208" t="s">
        <v>507</v>
      </c>
      <c r="F430" s="209" t="s">
        <v>508</v>
      </c>
      <c r="G430" s="210" t="s">
        <v>183</v>
      </c>
      <c r="H430" s="211">
        <v>2.9500000000000002</v>
      </c>
      <c r="I430" s="212"/>
      <c r="J430" s="213">
        <f>ROUND(I430*H430,2)</f>
        <v>0</v>
      </c>
      <c r="K430" s="209" t="s">
        <v>120</v>
      </c>
      <c r="L430" s="47"/>
      <c r="M430" s="214" t="s">
        <v>19</v>
      </c>
      <c r="N430" s="215" t="s">
        <v>40</v>
      </c>
      <c r="O430" s="87"/>
      <c r="P430" s="216">
        <f>O430*H430</f>
        <v>0</v>
      </c>
      <c r="Q430" s="216">
        <v>2.3010199999999998</v>
      </c>
      <c r="R430" s="216">
        <f>Q430*H430</f>
        <v>6.7880089999999997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121</v>
      </c>
      <c r="AT430" s="218" t="s">
        <v>116</v>
      </c>
      <c r="AU430" s="218" t="s">
        <v>79</v>
      </c>
      <c r="AY430" s="20" t="s">
        <v>114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77</v>
      </c>
      <c r="BK430" s="219">
        <f>ROUND(I430*H430,2)</f>
        <v>0</v>
      </c>
      <c r="BL430" s="20" t="s">
        <v>121</v>
      </c>
      <c r="BM430" s="218" t="s">
        <v>509</v>
      </c>
    </row>
    <row r="431" s="2" customFormat="1">
      <c r="A431" s="41"/>
      <c r="B431" s="42"/>
      <c r="C431" s="43"/>
      <c r="D431" s="220" t="s">
        <v>122</v>
      </c>
      <c r="E431" s="43"/>
      <c r="F431" s="221" t="s">
        <v>510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122</v>
      </c>
      <c r="AU431" s="20" t="s">
        <v>79</v>
      </c>
    </row>
    <row r="432" s="13" customFormat="1">
      <c r="A432" s="13"/>
      <c r="B432" s="225"/>
      <c r="C432" s="226"/>
      <c r="D432" s="227" t="s">
        <v>124</v>
      </c>
      <c r="E432" s="228" t="s">
        <v>19</v>
      </c>
      <c r="F432" s="229" t="s">
        <v>511</v>
      </c>
      <c r="G432" s="226"/>
      <c r="H432" s="230">
        <v>2.2109999999999999</v>
      </c>
      <c r="I432" s="231"/>
      <c r="J432" s="226"/>
      <c r="K432" s="226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124</v>
      </c>
      <c r="AU432" s="236" t="s">
        <v>79</v>
      </c>
      <c r="AV432" s="13" t="s">
        <v>79</v>
      </c>
      <c r="AW432" s="13" t="s">
        <v>31</v>
      </c>
      <c r="AX432" s="13" t="s">
        <v>69</v>
      </c>
      <c r="AY432" s="236" t="s">
        <v>114</v>
      </c>
    </row>
    <row r="433" s="13" customFormat="1">
      <c r="A433" s="13"/>
      <c r="B433" s="225"/>
      <c r="C433" s="226"/>
      <c r="D433" s="227" t="s">
        <v>124</v>
      </c>
      <c r="E433" s="228" t="s">
        <v>19</v>
      </c>
      <c r="F433" s="229" t="s">
        <v>512</v>
      </c>
      <c r="G433" s="226"/>
      <c r="H433" s="230">
        <v>0.74199999999999999</v>
      </c>
      <c r="I433" s="231"/>
      <c r="J433" s="226"/>
      <c r="K433" s="226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124</v>
      </c>
      <c r="AU433" s="236" t="s">
        <v>79</v>
      </c>
      <c r="AV433" s="13" t="s">
        <v>79</v>
      </c>
      <c r="AW433" s="13" t="s">
        <v>31</v>
      </c>
      <c r="AX433" s="13" t="s">
        <v>69</v>
      </c>
      <c r="AY433" s="236" t="s">
        <v>114</v>
      </c>
    </row>
    <row r="434" s="14" customFormat="1">
      <c r="A434" s="14"/>
      <c r="B434" s="237"/>
      <c r="C434" s="238"/>
      <c r="D434" s="227" t="s">
        <v>124</v>
      </c>
      <c r="E434" s="239" t="s">
        <v>19</v>
      </c>
      <c r="F434" s="240" t="s">
        <v>127</v>
      </c>
      <c r="G434" s="238"/>
      <c r="H434" s="241">
        <v>2.9529999999999998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7" t="s">
        <v>124</v>
      </c>
      <c r="AU434" s="247" t="s">
        <v>79</v>
      </c>
      <c r="AV434" s="14" t="s">
        <v>121</v>
      </c>
      <c r="AW434" s="14" t="s">
        <v>31</v>
      </c>
      <c r="AX434" s="14" t="s">
        <v>69</v>
      </c>
      <c r="AY434" s="247" t="s">
        <v>114</v>
      </c>
    </row>
    <row r="435" s="13" customFormat="1">
      <c r="A435" s="13"/>
      <c r="B435" s="225"/>
      <c r="C435" s="226"/>
      <c r="D435" s="227" t="s">
        <v>124</v>
      </c>
      <c r="E435" s="228" t="s">
        <v>19</v>
      </c>
      <c r="F435" s="229" t="s">
        <v>513</v>
      </c>
      <c r="G435" s="226"/>
      <c r="H435" s="230">
        <v>2.9500000000000002</v>
      </c>
      <c r="I435" s="231"/>
      <c r="J435" s="226"/>
      <c r="K435" s="226"/>
      <c r="L435" s="232"/>
      <c r="M435" s="233"/>
      <c r="N435" s="234"/>
      <c r="O435" s="234"/>
      <c r="P435" s="234"/>
      <c r="Q435" s="234"/>
      <c r="R435" s="234"/>
      <c r="S435" s="234"/>
      <c r="T435" s="23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6" t="s">
        <v>124</v>
      </c>
      <c r="AU435" s="236" t="s">
        <v>79</v>
      </c>
      <c r="AV435" s="13" t="s">
        <v>79</v>
      </c>
      <c r="AW435" s="13" t="s">
        <v>31</v>
      </c>
      <c r="AX435" s="13" t="s">
        <v>69</v>
      </c>
      <c r="AY435" s="236" t="s">
        <v>114</v>
      </c>
    </row>
    <row r="436" s="14" customFormat="1">
      <c r="A436" s="14"/>
      <c r="B436" s="237"/>
      <c r="C436" s="238"/>
      <c r="D436" s="227" t="s">
        <v>124</v>
      </c>
      <c r="E436" s="239" t="s">
        <v>19</v>
      </c>
      <c r="F436" s="240" t="s">
        <v>127</v>
      </c>
      <c r="G436" s="238"/>
      <c r="H436" s="241">
        <v>2.9500000000000002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7" t="s">
        <v>124</v>
      </c>
      <c r="AU436" s="247" t="s">
        <v>79</v>
      </c>
      <c r="AV436" s="14" t="s">
        <v>121</v>
      </c>
      <c r="AW436" s="14" t="s">
        <v>31</v>
      </c>
      <c r="AX436" s="14" t="s">
        <v>77</v>
      </c>
      <c r="AY436" s="247" t="s">
        <v>114</v>
      </c>
    </row>
    <row r="437" s="2" customFormat="1" ht="24.15" customHeight="1">
      <c r="A437" s="41"/>
      <c r="B437" s="42"/>
      <c r="C437" s="207" t="s">
        <v>316</v>
      </c>
      <c r="D437" s="207" t="s">
        <v>116</v>
      </c>
      <c r="E437" s="208" t="s">
        <v>514</v>
      </c>
      <c r="F437" s="209" t="s">
        <v>515</v>
      </c>
      <c r="G437" s="210" t="s">
        <v>119</v>
      </c>
      <c r="H437" s="211">
        <v>7.2999999999999998</v>
      </c>
      <c r="I437" s="212"/>
      <c r="J437" s="213">
        <f>ROUND(I437*H437,2)</f>
        <v>0</v>
      </c>
      <c r="K437" s="209" t="s">
        <v>120</v>
      </c>
      <c r="L437" s="47"/>
      <c r="M437" s="214" t="s">
        <v>19</v>
      </c>
      <c r="N437" s="215" t="s">
        <v>40</v>
      </c>
      <c r="O437" s="87"/>
      <c r="P437" s="216">
        <f>O437*H437</f>
        <v>0</v>
      </c>
      <c r="Q437" s="216">
        <v>0.0078849000000000002</v>
      </c>
      <c r="R437" s="216">
        <f>Q437*H437</f>
        <v>0.057559770000000003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121</v>
      </c>
      <c r="AT437" s="218" t="s">
        <v>116</v>
      </c>
      <c r="AU437" s="218" t="s">
        <v>79</v>
      </c>
      <c r="AY437" s="20" t="s">
        <v>114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20" t="s">
        <v>77</v>
      </c>
      <c r="BK437" s="219">
        <f>ROUND(I437*H437,2)</f>
        <v>0</v>
      </c>
      <c r="BL437" s="20" t="s">
        <v>121</v>
      </c>
      <c r="BM437" s="218" t="s">
        <v>516</v>
      </c>
    </row>
    <row r="438" s="2" customFormat="1">
      <c r="A438" s="41"/>
      <c r="B438" s="42"/>
      <c r="C438" s="43"/>
      <c r="D438" s="220" t="s">
        <v>122</v>
      </c>
      <c r="E438" s="43"/>
      <c r="F438" s="221" t="s">
        <v>517</v>
      </c>
      <c r="G438" s="43"/>
      <c r="H438" s="43"/>
      <c r="I438" s="222"/>
      <c r="J438" s="43"/>
      <c r="K438" s="43"/>
      <c r="L438" s="47"/>
      <c r="M438" s="223"/>
      <c r="N438" s="22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122</v>
      </c>
      <c r="AU438" s="20" t="s">
        <v>79</v>
      </c>
    </row>
    <row r="439" s="13" customFormat="1">
      <c r="A439" s="13"/>
      <c r="B439" s="225"/>
      <c r="C439" s="226"/>
      <c r="D439" s="227" t="s">
        <v>124</v>
      </c>
      <c r="E439" s="228" t="s">
        <v>19</v>
      </c>
      <c r="F439" s="229" t="s">
        <v>518</v>
      </c>
      <c r="G439" s="226"/>
      <c r="H439" s="230">
        <v>5.5259999999999998</v>
      </c>
      <c r="I439" s="231"/>
      <c r="J439" s="226"/>
      <c r="K439" s="226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124</v>
      </c>
      <c r="AU439" s="236" t="s">
        <v>79</v>
      </c>
      <c r="AV439" s="13" t="s">
        <v>79</v>
      </c>
      <c r="AW439" s="13" t="s">
        <v>31</v>
      </c>
      <c r="AX439" s="13" t="s">
        <v>69</v>
      </c>
      <c r="AY439" s="236" t="s">
        <v>114</v>
      </c>
    </row>
    <row r="440" s="13" customFormat="1">
      <c r="A440" s="13"/>
      <c r="B440" s="225"/>
      <c r="C440" s="226"/>
      <c r="D440" s="227" t="s">
        <v>124</v>
      </c>
      <c r="E440" s="228" t="s">
        <v>19</v>
      </c>
      <c r="F440" s="229" t="s">
        <v>519</v>
      </c>
      <c r="G440" s="226"/>
      <c r="H440" s="230">
        <v>1.74</v>
      </c>
      <c r="I440" s="231"/>
      <c r="J440" s="226"/>
      <c r="K440" s="226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124</v>
      </c>
      <c r="AU440" s="236" t="s">
        <v>79</v>
      </c>
      <c r="AV440" s="13" t="s">
        <v>79</v>
      </c>
      <c r="AW440" s="13" t="s">
        <v>31</v>
      </c>
      <c r="AX440" s="13" t="s">
        <v>69</v>
      </c>
      <c r="AY440" s="236" t="s">
        <v>114</v>
      </c>
    </row>
    <row r="441" s="14" customFormat="1">
      <c r="A441" s="14"/>
      <c r="B441" s="237"/>
      <c r="C441" s="238"/>
      <c r="D441" s="227" t="s">
        <v>124</v>
      </c>
      <c r="E441" s="239" t="s">
        <v>19</v>
      </c>
      <c r="F441" s="240" t="s">
        <v>127</v>
      </c>
      <c r="G441" s="238"/>
      <c r="H441" s="241">
        <v>7.266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124</v>
      </c>
      <c r="AU441" s="247" t="s">
        <v>79</v>
      </c>
      <c r="AV441" s="14" t="s">
        <v>121</v>
      </c>
      <c r="AW441" s="14" t="s">
        <v>31</v>
      </c>
      <c r="AX441" s="14" t="s">
        <v>69</v>
      </c>
      <c r="AY441" s="247" t="s">
        <v>114</v>
      </c>
    </row>
    <row r="442" s="13" customFormat="1">
      <c r="A442" s="13"/>
      <c r="B442" s="225"/>
      <c r="C442" s="226"/>
      <c r="D442" s="227" t="s">
        <v>124</v>
      </c>
      <c r="E442" s="228" t="s">
        <v>19</v>
      </c>
      <c r="F442" s="229" t="s">
        <v>520</v>
      </c>
      <c r="G442" s="226"/>
      <c r="H442" s="230">
        <v>7.2999999999999998</v>
      </c>
      <c r="I442" s="231"/>
      <c r="J442" s="226"/>
      <c r="K442" s="226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124</v>
      </c>
      <c r="AU442" s="236" t="s">
        <v>79</v>
      </c>
      <c r="AV442" s="13" t="s">
        <v>79</v>
      </c>
      <c r="AW442" s="13" t="s">
        <v>31</v>
      </c>
      <c r="AX442" s="13" t="s">
        <v>69</v>
      </c>
      <c r="AY442" s="236" t="s">
        <v>114</v>
      </c>
    </row>
    <row r="443" s="14" customFormat="1">
      <c r="A443" s="14"/>
      <c r="B443" s="237"/>
      <c r="C443" s="238"/>
      <c r="D443" s="227" t="s">
        <v>124</v>
      </c>
      <c r="E443" s="239" t="s">
        <v>19</v>
      </c>
      <c r="F443" s="240" t="s">
        <v>127</v>
      </c>
      <c r="G443" s="238"/>
      <c r="H443" s="241">
        <v>7.2999999999999998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7" t="s">
        <v>124</v>
      </c>
      <c r="AU443" s="247" t="s">
        <v>79</v>
      </c>
      <c r="AV443" s="14" t="s">
        <v>121</v>
      </c>
      <c r="AW443" s="14" t="s">
        <v>31</v>
      </c>
      <c r="AX443" s="14" t="s">
        <v>77</v>
      </c>
      <c r="AY443" s="247" t="s">
        <v>114</v>
      </c>
    </row>
    <row r="444" s="2" customFormat="1" ht="24.15" customHeight="1">
      <c r="A444" s="41"/>
      <c r="B444" s="42"/>
      <c r="C444" s="207" t="s">
        <v>521</v>
      </c>
      <c r="D444" s="207" t="s">
        <v>116</v>
      </c>
      <c r="E444" s="208" t="s">
        <v>522</v>
      </c>
      <c r="F444" s="209" t="s">
        <v>523</v>
      </c>
      <c r="G444" s="210" t="s">
        <v>119</v>
      </c>
      <c r="H444" s="211">
        <v>7.2999999999999998</v>
      </c>
      <c r="I444" s="212"/>
      <c r="J444" s="213">
        <f>ROUND(I444*H444,2)</f>
        <v>0</v>
      </c>
      <c r="K444" s="209" t="s">
        <v>120</v>
      </c>
      <c r="L444" s="47"/>
      <c r="M444" s="214" t="s">
        <v>19</v>
      </c>
      <c r="N444" s="215" t="s">
        <v>40</v>
      </c>
      <c r="O444" s="87"/>
      <c r="P444" s="216">
        <f>O444*H444</f>
        <v>0</v>
      </c>
      <c r="Q444" s="216">
        <v>0</v>
      </c>
      <c r="R444" s="216">
        <f>Q444*H444</f>
        <v>0</v>
      </c>
      <c r="S444" s="216">
        <v>0</v>
      </c>
      <c r="T444" s="21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8" t="s">
        <v>121</v>
      </c>
      <c r="AT444" s="218" t="s">
        <v>116</v>
      </c>
      <c r="AU444" s="218" t="s">
        <v>79</v>
      </c>
      <c r="AY444" s="20" t="s">
        <v>114</v>
      </c>
      <c r="BE444" s="219">
        <f>IF(N444="základní",J444,0)</f>
        <v>0</v>
      </c>
      <c r="BF444" s="219">
        <f>IF(N444="snížená",J444,0)</f>
        <v>0</v>
      </c>
      <c r="BG444" s="219">
        <f>IF(N444="zákl. přenesená",J444,0)</f>
        <v>0</v>
      </c>
      <c r="BH444" s="219">
        <f>IF(N444="sníž. přenesená",J444,0)</f>
        <v>0</v>
      </c>
      <c r="BI444" s="219">
        <f>IF(N444="nulová",J444,0)</f>
        <v>0</v>
      </c>
      <c r="BJ444" s="20" t="s">
        <v>77</v>
      </c>
      <c r="BK444" s="219">
        <f>ROUND(I444*H444,2)</f>
        <v>0</v>
      </c>
      <c r="BL444" s="20" t="s">
        <v>121</v>
      </c>
      <c r="BM444" s="218" t="s">
        <v>524</v>
      </c>
    </row>
    <row r="445" s="2" customFormat="1">
      <c r="A445" s="41"/>
      <c r="B445" s="42"/>
      <c r="C445" s="43"/>
      <c r="D445" s="220" t="s">
        <v>122</v>
      </c>
      <c r="E445" s="43"/>
      <c r="F445" s="221" t="s">
        <v>525</v>
      </c>
      <c r="G445" s="43"/>
      <c r="H445" s="43"/>
      <c r="I445" s="222"/>
      <c r="J445" s="43"/>
      <c r="K445" s="43"/>
      <c r="L445" s="47"/>
      <c r="M445" s="223"/>
      <c r="N445" s="22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122</v>
      </c>
      <c r="AU445" s="20" t="s">
        <v>79</v>
      </c>
    </row>
    <row r="446" s="13" customFormat="1">
      <c r="A446" s="13"/>
      <c r="B446" s="225"/>
      <c r="C446" s="226"/>
      <c r="D446" s="227" t="s">
        <v>124</v>
      </c>
      <c r="E446" s="228" t="s">
        <v>19</v>
      </c>
      <c r="F446" s="229" t="s">
        <v>520</v>
      </c>
      <c r="G446" s="226"/>
      <c r="H446" s="230">
        <v>7.2999999999999998</v>
      </c>
      <c r="I446" s="231"/>
      <c r="J446" s="226"/>
      <c r="K446" s="226"/>
      <c r="L446" s="232"/>
      <c r="M446" s="233"/>
      <c r="N446" s="234"/>
      <c r="O446" s="234"/>
      <c r="P446" s="234"/>
      <c r="Q446" s="234"/>
      <c r="R446" s="234"/>
      <c r="S446" s="234"/>
      <c r="T446" s="23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6" t="s">
        <v>124</v>
      </c>
      <c r="AU446" s="236" t="s">
        <v>79</v>
      </c>
      <c r="AV446" s="13" t="s">
        <v>79</v>
      </c>
      <c r="AW446" s="13" t="s">
        <v>31</v>
      </c>
      <c r="AX446" s="13" t="s">
        <v>69</v>
      </c>
      <c r="AY446" s="236" t="s">
        <v>114</v>
      </c>
    </row>
    <row r="447" s="14" customFormat="1">
      <c r="A447" s="14"/>
      <c r="B447" s="237"/>
      <c r="C447" s="238"/>
      <c r="D447" s="227" t="s">
        <v>124</v>
      </c>
      <c r="E447" s="239" t="s">
        <v>19</v>
      </c>
      <c r="F447" s="240" t="s">
        <v>127</v>
      </c>
      <c r="G447" s="238"/>
      <c r="H447" s="241">
        <v>7.2999999999999998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7" t="s">
        <v>124</v>
      </c>
      <c r="AU447" s="247" t="s">
        <v>79</v>
      </c>
      <c r="AV447" s="14" t="s">
        <v>121</v>
      </c>
      <c r="AW447" s="14" t="s">
        <v>31</v>
      </c>
      <c r="AX447" s="14" t="s">
        <v>77</v>
      </c>
      <c r="AY447" s="247" t="s">
        <v>114</v>
      </c>
    </row>
    <row r="448" s="2" customFormat="1" ht="16.5" customHeight="1">
      <c r="A448" s="41"/>
      <c r="B448" s="42"/>
      <c r="C448" s="207" t="s">
        <v>322</v>
      </c>
      <c r="D448" s="207" t="s">
        <v>116</v>
      </c>
      <c r="E448" s="208" t="s">
        <v>526</v>
      </c>
      <c r="F448" s="209" t="s">
        <v>527</v>
      </c>
      <c r="G448" s="210" t="s">
        <v>119</v>
      </c>
      <c r="H448" s="211">
        <v>376</v>
      </c>
      <c r="I448" s="212"/>
      <c r="J448" s="213">
        <f>ROUND(I448*H448,2)</f>
        <v>0</v>
      </c>
      <c r="K448" s="209" t="s">
        <v>19</v>
      </c>
      <c r="L448" s="47"/>
      <c r="M448" s="214" t="s">
        <v>19</v>
      </c>
      <c r="N448" s="215" t="s">
        <v>40</v>
      </c>
      <c r="O448" s="87"/>
      <c r="P448" s="216">
        <f>O448*H448</f>
        <v>0</v>
      </c>
      <c r="Q448" s="216">
        <v>0</v>
      </c>
      <c r="R448" s="216">
        <f>Q448*H448</f>
        <v>0</v>
      </c>
      <c r="S448" s="216">
        <v>0</v>
      </c>
      <c r="T448" s="217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8" t="s">
        <v>121</v>
      </c>
      <c r="AT448" s="218" t="s">
        <v>116</v>
      </c>
      <c r="AU448" s="218" t="s">
        <v>79</v>
      </c>
      <c r="AY448" s="20" t="s">
        <v>114</v>
      </c>
      <c r="BE448" s="219">
        <f>IF(N448="základní",J448,0)</f>
        <v>0</v>
      </c>
      <c r="BF448" s="219">
        <f>IF(N448="snížená",J448,0)</f>
        <v>0</v>
      </c>
      <c r="BG448" s="219">
        <f>IF(N448="zákl. přenesená",J448,0)</f>
        <v>0</v>
      </c>
      <c r="BH448" s="219">
        <f>IF(N448="sníž. přenesená",J448,0)</f>
        <v>0</v>
      </c>
      <c r="BI448" s="219">
        <f>IF(N448="nulová",J448,0)</f>
        <v>0</v>
      </c>
      <c r="BJ448" s="20" t="s">
        <v>77</v>
      </c>
      <c r="BK448" s="219">
        <f>ROUND(I448*H448,2)</f>
        <v>0</v>
      </c>
      <c r="BL448" s="20" t="s">
        <v>121</v>
      </c>
      <c r="BM448" s="218" t="s">
        <v>528</v>
      </c>
    </row>
    <row r="449" s="13" customFormat="1">
      <c r="A449" s="13"/>
      <c r="B449" s="225"/>
      <c r="C449" s="226"/>
      <c r="D449" s="227" t="s">
        <v>124</v>
      </c>
      <c r="E449" s="228" t="s">
        <v>19</v>
      </c>
      <c r="F449" s="229" t="s">
        <v>529</v>
      </c>
      <c r="G449" s="226"/>
      <c r="H449" s="230">
        <v>47.066000000000002</v>
      </c>
      <c r="I449" s="231"/>
      <c r="J449" s="226"/>
      <c r="K449" s="226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124</v>
      </c>
      <c r="AU449" s="236" t="s">
        <v>79</v>
      </c>
      <c r="AV449" s="13" t="s">
        <v>79</v>
      </c>
      <c r="AW449" s="13" t="s">
        <v>31</v>
      </c>
      <c r="AX449" s="13" t="s">
        <v>69</v>
      </c>
      <c r="AY449" s="236" t="s">
        <v>114</v>
      </c>
    </row>
    <row r="450" s="13" customFormat="1">
      <c r="A450" s="13"/>
      <c r="B450" s="225"/>
      <c r="C450" s="226"/>
      <c r="D450" s="227" t="s">
        <v>124</v>
      </c>
      <c r="E450" s="228" t="s">
        <v>19</v>
      </c>
      <c r="F450" s="229" t="s">
        <v>530</v>
      </c>
      <c r="G450" s="226"/>
      <c r="H450" s="230">
        <v>314.41399999999999</v>
      </c>
      <c r="I450" s="231"/>
      <c r="J450" s="226"/>
      <c r="K450" s="226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124</v>
      </c>
      <c r="AU450" s="236" t="s">
        <v>79</v>
      </c>
      <c r="AV450" s="13" t="s">
        <v>79</v>
      </c>
      <c r="AW450" s="13" t="s">
        <v>31</v>
      </c>
      <c r="AX450" s="13" t="s">
        <v>69</v>
      </c>
      <c r="AY450" s="236" t="s">
        <v>114</v>
      </c>
    </row>
    <row r="451" s="13" customFormat="1">
      <c r="A451" s="13"/>
      <c r="B451" s="225"/>
      <c r="C451" s="226"/>
      <c r="D451" s="227" t="s">
        <v>124</v>
      </c>
      <c r="E451" s="228" t="s">
        <v>19</v>
      </c>
      <c r="F451" s="229" t="s">
        <v>531</v>
      </c>
      <c r="G451" s="226"/>
      <c r="H451" s="230">
        <v>7.2060000000000004</v>
      </c>
      <c r="I451" s="231"/>
      <c r="J451" s="226"/>
      <c r="K451" s="226"/>
      <c r="L451" s="232"/>
      <c r="M451" s="233"/>
      <c r="N451" s="234"/>
      <c r="O451" s="234"/>
      <c r="P451" s="234"/>
      <c r="Q451" s="234"/>
      <c r="R451" s="234"/>
      <c r="S451" s="234"/>
      <c r="T451" s="23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6" t="s">
        <v>124</v>
      </c>
      <c r="AU451" s="236" t="s">
        <v>79</v>
      </c>
      <c r="AV451" s="13" t="s">
        <v>79</v>
      </c>
      <c r="AW451" s="13" t="s">
        <v>31</v>
      </c>
      <c r="AX451" s="13" t="s">
        <v>69</v>
      </c>
      <c r="AY451" s="236" t="s">
        <v>114</v>
      </c>
    </row>
    <row r="452" s="13" customFormat="1">
      <c r="A452" s="13"/>
      <c r="B452" s="225"/>
      <c r="C452" s="226"/>
      <c r="D452" s="227" t="s">
        <v>124</v>
      </c>
      <c r="E452" s="228" t="s">
        <v>19</v>
      </c>
      <c r="F452" s="229" t="s">
        <v>532</v>
      </c>
      <c r="G452" s="226"/>
      <c r="H452" s="230">
        <v>6.9340000000000002</v>
      </c>
      <c r="I452" s="231"/>
      <c r="J452" s="226"/>
      <c r="K452" s="226"/>
      <c r="L452" s="232"/>
      <c r="M452" s="233"/>
      <c r="N452" s="234"/>
      <c r="O452" s="234"/>
      <c r="P452" s="234"/>
      <c r="Q452" s="234"/>
      <c r="R452" s="234"/>
      <c r="S452" s="234"/>
      <c r="T452" s="23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124</v>
      </c>
      <c r="AU452" s="236" t="s">
        <v>79</v>
      </c>
      <c r="AV452" s="13" t="s">
        <v>79</v>
      </c>
      <c r="AW452" s="13" t="s">
        <v>31</v>
      </c>
      <c r="AX452" s="13" t="s">
        <v>69</v>
      </c>
      <c r="AY452" s="236" t="s">
        <v>114</v>
      </c>
    </row>
    <row r="453" s="14" customFormat="1">
      <c r="A453" s="14"/>
      <c r="B453" s="237"/>
      <c r="C453" s="238"/>
      <c r="D453" s="227" t="s">
        <v>124</v>
      </c>
      <c r="E453" s="239" t="s">
        <v>19</v>
      </c>
      <c r="F453" s="240" t="s">
        <v>127</v>
      </c>
      <c r="G453" s="238"/>
      <c r="H453" s="241">
        <v>375.62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7" t="s">
        <v>124</v>
      </c>
      <c r="AU453" s="247" t="s">
        <v>79</v>
      </c>
      <c r="AV453" s="14" t="s">
        <v>121</v>
      </c>
      <c r="AW453" s="14" t="s">
        <v>31</v>
      </c>
      <c r="AX453" s="14" t="s">
        <v>69</v>
      </c>
      <c r="AY453" s="247" t="s">
        <v>114</v>
      </c>
    </row>
    <row r="454" s="13" customFormat="1">
      <c r="A454" s="13"/>
      <c r="B454" s="225"/>
      <c r="C454" s="226"/>
      <c r="D454" s="227" t="s">
        <v>124</v>
      </c>
      <c r="E454" s="228" t="s">
        <v>19</v>
      </c>
      <c r="F454" s="229" t="s">
        <v>533</v>
      </c>
      <c r="G454" s="226"/>
      <c r="H454" s="230">
        <v>376</v>
      </c>
      <c r="I454" s="231"/>
      <c r="J454" s="226"/>
      <c r="K454" s="226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124</v>
      </c>
      <c r="AU454" s="236" t="s">
        <v>79</v>
      </c>
      <c r="AV454" s="13" t="s">
        <v>79</v>
      </c>
      <c r="AW454" s="13" t="s">
        <v>31</v>
      </c>
      <c r="AX454" s="13" t="s">
        <v>69</v>
      </c>
      <c r="AY454" s="236" t="s">
        <v>114</v>
      </c>
    </row>
    <row r="455" s="14" customFormat="1">
      <c r="A455" s="14"/>
      <c r="B455" s="237"/>
      <c r="C455" s="238"/>
      <c r="D455" s="227" t="s">
        <v>124</v>
      </c>
      <c r="E455" s="239" t="s">
        <v>19</v>
      </c>
      <c r="F455" s="240" t="s">
        <v>127</v>
      </c>
      <c r="G455" s="238"/>
      <c r="H455" s="241">
        <v>376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124</v>
      </c>
      <c r="AU455" s="247" t="s">
        <v>79</v>
      </c>
      <c r="AV455" s="14" t="s">
        <v>121</v>
      </c>
      <c r="AW455" s="14" t="s">
        <v>31</v>
      </c>
      <c r="AX455" s="14" t="s">
        <v>77</v>
      </c>
      <c r="AY455" s="247" t="s">
        <v>114</v>
      </c>
    </row>
    <row r="456" s="12" customFormat="1" ht="22.8" customHeight="1">
      <c r="A456" s="12"/>
      <c r="B456" s="191"/>
      <c r="C456" s="192"/>
      <c r="D456" s="193" t="s">
        <v>68</v>
      </c>
      <c r="E456" s="205" t="s">
        <v>157</v>
      </c>
      <c r="F456" s="205" t="s">
        <v>534</v>
      </c>
      <c r="G456" s="192"/>
      <c r="H456" s="192"/>
      <c r="I456" s="195"/>
      <c r="J456" s="206">
        <f>BK456</f>
        <v>0</v>
      </c>
      <c r="K456" s="192"/>
      <c r="L456" s="197"/>
      <c r="M456" s="198"/>
      <c r="N456" s="199"/>
      <c r="O456" s="199"/>
      <c r="P456" s="200">
        <f>SUM(P457:P512)</f>
        <v>0</v>
      </c>
      <c r="Q456" s="199"/>
      <c r="R456" s="200">
        <f>SUM(R457:R512)</f>
        <v>383.68664309999997</v>
      </c>
      <c r="S456" s="199"/>
      <c r="T456" s="201">
        <f>SUM(T457:T512)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02" t="s">
        <v>77</v>
      </c>
      <c r="AT456" s="203" t="s">
        <v>68</v>
      </c>
      <c r="AU456" s="203" t="s">
        <v>77</v>
      </c>
      <c r="AY456" s="202" t="s">
        <v>114</v>
      </c>
      <c r="BK456" s="204">
        <f>SUM(BK457:BK512)</f>
        <v>0</v>
      </c>
    </row>
    <row r="457" s="2" customFormat="1" ht="21.75" customHeight="1">
      <c r="A457" s="41"/>
      <c r="B457" s="42"/>
      <c r="C457" s="207" t="s">
        <v>535</v>
      </c>
      <c r="D457" s="207" t="s">
        <v>116</v>
      </c>
      <c r="E457" s="208" t="s">
        <v>536</v>
      </c>
      <c r="F457" s="209" t="s">
        <v>537</v>
      </c>
      <c r="G457" s="210" t="s">
        <v>119</v>
      </c>
      <c r="H457" s="211">
        <v>1080.81</v>
      </c>
      <c r="I457" s="212"/>
      <c r="J457" s="213">
        <f>ROUND(I457*H457,2)</f>
        <v>0</v>
      </c>
      <c r="K457" s="209" t="s">
        <v>120</v>
      </c>
      <c r="L457" s="47"/>
      <c r="M457" s="214" t="s">
        <v>19</v>
      </c>
      <c r="N457" s="215" t="s">
        <v>40</v>
      </c>
      <c r="O457" s="87"/>
      <c r="P457" s="216">
        <f>O457*H457</f>
        <v>0</v>
      </c>
      <c r="Q457" s="216">
        <v>0.32200000000000001</v>
      </c>
      <c r="R457" s="216">
        <f>Q457*H457</f>
        <v>348.02082000000001</v>
      </c>
      <c r="S457" s="216">
        <v>0</v>
      </c>
      <c r="T457" s="21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8" t="s">
        <v>121</v>
      </c>
      <c r="AT457" s="218" t="s">
        <v>116</v>
      </c>
      <c r="AU457" s="218" t="s">
        <v>79</v>
      </c>
      <c r="AY457" s="20" t="s">
        <v>114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20" t="s">
        <v>77</v>
      </c>
      <c r="BK457" s="219">
        <f>ROUND(I457*H457,2)</f>
        <v>0</v>
      </c>
      <c r="BL457" s="20" t="s">
        <v>121</v>
      </c>
      <c r="BM457" s="218" t="s">
        <v>538</v>
      </c>
    </row>
    <row r="458" s="2" customFormat="1">
      <c r="A458" s="41"/>
      <c r="B458" s="42"/>
      <c r="C458" s="43"/>
      <c r="D458" s="220" t="s">
        <v>122</v>
      </c>
      <c r="E458" s="43"/>
      <c r="F458" s="221" t="s">
        <v>539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122</v>
      </c>
      <c r="AU458" s="20" t="s">
        <v>79</v>
      </c>
    </row>
    <row r="459" s="13" customFormat="1">
      <c r="A459" s="13"/>
      <c r="B459" s="225"/>
      <c r="C459" s="226"/>
      <c r="D459" s="227" t="s">
        <v>124</v>
      </c>
      <c r="E459" s="228" t="s">
        <v>19</v>
      </c>
      <c r="F459" s="229" t="s">
        <v>138</v>
      </c>
      <c r="G459" s="226"/>
      <c r="H459" s="230">
        <v>38.584000000000003</v>
      </c>
      <c r="I459" s="231"/>
      <c r="J459" s="226"/>
      <c r="K459" s="226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124</v>
      </c>
      <c r="AU459" s="236" t="s">
        <v>79</v>
      </c>
      <c r="AV459" s="13" t="s">
        <v>79</v>
      </c>
      <c r="AW459" s="13" t="s">
        <v>31</v>
      </c>
      <c r="AX459" s="13" t="s">
        <v>69</v>
      </c>
      <c r="AY459" s="236" t="s">
        <v>114</v>
      </c>
    </row>
    <row r="460" s="13" customFormat="1">
      <c r="A460" s="13"/>
      <c r="B460" s="225"/>
      <c r="C460" s="226"/>
      <c r="D460" s="227" t="s">
        <v>124</v>
      </c>
      <c r="E460" s="228" t="s">
        <v>19</v>
      </c>
      <c r="F460" s="229" t="s">
        <v>540</v>
      </c>
      <c r="G460" s="226"/>
      <c r="H460" s="230">
        <v>305.25599999999997</v>
      </c>
      <c r="I460" s="231"/>
      <c r="J460" s="226"/>
      <c r="K460" s="226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124</v>
      </c>
      <c r="AU460" s="236" t="s">
        <v>79</v>
      </c>
      <c r="AV460" s="13" t="s">
        <v>79</v>
      </c>
      <c r="AW460" s="13" t="s">
        <v>31</v>
      </c>
      <c r="AX460" s="13" t="s">
        <v>69</v>
      </c>
      <c r="AY460" s="236" t="s">
        <v>114</v>
      </c>
    </row>
    <row r="461" s="13" customFormat="1">
      <c r="A461" s="13"/>
      <c r="B461" s="225"/>
      <c r="C461" s="226"/>
      <c r="D461" s="227" t="s">
        <v>124</v>
      </c>
      <c r="E461" s="228" t="s">
        <v>19</v>
      </c>
      <c r="F461" s="229" t="s">
        <v>140</v>
      </c>
      <c r="G461" s="226"/>
      <c r="H461" s="230">
        <v>11.59</v>
      </c>
      <c r="I461" s="231"/>
      <c r="J461" s="226"/>
      <c r="K461" s="226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124</v>
      </c>
      <c r="AU461" s="236" t="s">
        <v>79</v>
      </c>
      <c r="AV461" s="13" t="s">
        <v>79</v>
      </c>
      <c r="AW461" s="13" t="s">
        <v>31</v>
      </c>
      <c r="AX461" s="13" t="s">
        <v>69</v>
      </c>
      <c r="AY461" s="236" t="s">
        <v>114</v>
      </c>
    </row>
    <row r="462" s="15" customFormat="1">
      <c r="A462" s="15"/>
      <c r="B462" s="248"/>
      <c r="C462" s="249"/>
      <c r="D462" s="227" t="s">
        <v>124</v>
      </c>
      <c r="E462" s="250" t="s">
        <v>19</v>
      </c>
      <c r="F462" s="251" t="s">
        <v>141</v>
      </c>
      <c r="G462" s="249"/>
      <c r="H462" s="252">
        <v>355.43000000000001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8" t="s">
        <v>124</v>
      </c>
      <c r="AU462" s="258" t="s">
        <v>79</v>
      </c>
      <c r="AV462" s="15" t="s">
        <v>133</v>
      </c>
      <c r="AW462" s="15" t="s">
        <v>31</v>
      </c>
      <c r="AX462" s="15" t="s">
        <v>69</v>
      </c>
      <c r="AY462" s="258" t="s">
        <v>114</v>
      </c>
    </row>
    <row r="463" s="13" customFormat="1">
      <c r="A463" s="13"/>
      <c r="B463" s="225"/>
      <c r="C463" s="226"/>
      <c r="D463" s="227" t="s">
        <v>124</v>
      </c>
      <c r="E463" s="228" t="s">
        <v>19</v>
      </c>
      <c r="F463" s="229" t="s">
        <v>142</v>
      </c>
      <c r="G463" s="226"/>
      <c r="H463" s="230">
        <v>3.234</v>
      </c>
      <c r="I463" s="231"/>
      <c r="J463" s="226"/>
      <c r="K463" s="226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124</v>
      </c>
      <c r="AU463" s="236" t="s">
        <v>79</v>
      </c>
      <c r="AV463" s="13" t="s">
        <v>79</v>
      </c>
      <c r="AW463" s="13" t="s">
        <v>31</v>
      </c>
      <c r="AX463" s="13" t="s">
        <v>69</v>
      </c>
      <c r="AY463" s="236" t="s">
        <v>114</v>
      </c>
    </row>
    <row r="464" s="13" customFormat="1">
      <c r="A464" s="13"/>
      <c r="B464" s="225"/>
      <c r="C464" s="226"/>
      <c r="D464" s="227" t="s">
        <v>124</v>
      </c>
      <c r="E464" s="228" t="s">
        <v>19</v>
      </c>
      <c r="F464" s="229" t="s">
        <v>143</v>
      </c>
      <c r="G464" s="226"/>
      <c r="H464" s="230">
        <v>1.6080000000000001</v>
      </c>
      <c r="I464" s="231"/>
      <c r="J464" s="226"/>
      <c r="K464" s="226"/>
      <c r="L464" s="232"/>
      <c r="M464" s="233"/>
      <c r="N464" s="234"/>
      <c r="O464" s="234"/>
      <c r="P464" s="234"/>
      <c r="Q464" s="234"/>
      <c r="R464" s="234"/>
      <c r="S464" s="234"/>
      <c r="T464" s="23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6" t="s">
        <v>124</v>
      </c>
      <c r="AU464" s="236" t="s">
        <v>79</v>
      </c>
      <c r="AV464" s="13" t="s">
        <v>79</v>
      </c>
      <c r="AW464" s="13" t="s">
        <v>31</v>
      </c>
      <c r="AX464" s="13" t="s">
        <v>69</v>
      </c>
      <c r="AY464" s="236" t="s">
        <v>114</v>
      </c>
    </row>
    <row r="465" s="15" customFormat="1">
      <c r="A465" s="15"/>
      <c r="B465" s="248"/>
      <c r="C465" s="249"/>
      <c r="D465" s="227" t="s">
        <v>124</v>
      </c>
      <c r="E465" s="250" t="s">
        <v>19</v>
      </c>
      <c r="F465" s="251" t="s">
        <v>144</v>
      </c>
      <c r="G465" s="249"/>
      <c r="H465" s="252">
        <v>4.8419999999999996</v>
      </c>
      <c r="I465" s="253"/>
      <c r="J465" s="249"/>
      <c r="K465" s="249"/>
      <c r="L465" s="254"/>
      <c r="M465" s="255"/>
      <c r="N465" s="256"/>
      <c r="O465" s="256"/>
      <c r="P465" s="256"/>
      <c r="Q465" s="256"/>
      <c r="R465" s="256"/>
      <c r="S465" s="256"/>
      <c r="T465" s="257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8" t="s">
        <v>124</v>
      </c>
      <c r="AU465" s="258" t="s">
        <v>79</v>
      </c>
      <c r="AV465" s="15" t="s">
        <v>133</v>
      </c>
      <c r="AW465" s="15" t="s">
        <v>31</v>
      </c>
      <c r="AX465" s="15" t="s">
        <v>69</v>
      </c>
      <c r="AY465" s="258" t="s">
        <v>114</v>
      </c>
    </row>
    <row r="466" s="14" customFormat="1">
      <c r="A466" s="14"/>
      <c r="B466" s="237"/>
      <c r="C466" s="238"/>
      <c r="D466" s="227" t="s">
        <v>124</v>
      </c>
      <c r="E466" s="239" t="s">
        <v>19</v>
      </c>
      <c r="F466" s="240" t="s">
        <v>127</v>
      </c>
      <c r="G466" s="238"/>
      <c r="H466" s="241">
        <v>360.27199999999999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7" t="s">
        <v>124</v>
      </c>
      <c r="AU466" s="247" t="s">
        <v>79</v>
      </c>
      <c r="AV466" s="14" t="s">
        <v>121</v>
      </c>
      <c r="AW466" s="14" t="s">
        <v>31</v>
      </c>
      <c r="AX466" s="14" t="s">
        <v>69</v>
      </c>
      <c r="AY466" s="247" t="s">
        <v>114</v>
      </c>
    </row>
    <row r="467" s="13" customFormat="1">
      <c r="A467" s="13"/>
      <c r="B467" s="225"/>
      <c r="C467" s="226"/>
      <c r="D467" s="227" t="s">
        <v>124</v>
      </c>
      <c r="E467" s="228" t="s">
        <v>19</v>
      </c>
      <c r="F467" s="229" t="s">
        <v>541</v>
      </c>
      <c r="G467" s="226"/>
      <c r="H467" s="230">
        <v>1080.81</v>
      </c>
      <c r="I467" s="231"/>
      <c r="J467" s="226"/>
      <c r="K467" s="226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124</v>
      </c>
      <c r="AU467" s="236" t="s">
        <v>79</v>
      </c>
      <c r="AV467" s="13" t="s">
        <v>79</v>
      </c>
      <c r="AW467" s="13" t="s">
        <v>31</v>
      </c>
      <c r="AX467" s="13" t="s">
        <v>69</v>
      </c>
      <c r="AY467" s="236" t="s">
        <v>114</v>
      </c>
    </row>
    <row r="468" s="14" customFormat="1">
      <c r="A468" s="14"/>
      <c r="B468" s="237"/>
      <c r="C468" s="238"/>
      <c r="D468" s="227" t="s">
        <v>124</v>
      </c>
      <c r="E468" s="239" t="s">
        <v>19</v>
      </c>
      <c r="F468" s="240" t="s">
        <v>127</v>
      </c>
      <c r="G468" s="238"/>
      <c r="H468" s="241">
        <v>1080.81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7" t="s">
        <v>124</v>
      </c>
      <c r="AU468" s="247" t="s">
        <v>79</v>
      </c>
      <c r="AV468" s="14" t="s">
        <v>121</v>
      </c>
      <c r="AW468" s="14" t="s">
        <v>31</v>
      </c>
      <c r="AX468" s="14" t="s">
        <v>77</v>
      </c>
      <c r="AY468" s="247" t="s">
        <v>114</v>
      </c>
    </row>
    <row r="469" s="2" customFormat="1" ht="21.75" customHeight="1">
      <c r="A469" s="41"/>
      <c r="B469" s="42"/>
      <c r="C469" s="207" t="s">
        <v>328</v>
      </c>
      <c r="D469" s="207" t="s">
        <v>116</v>
      </c>
      <c r="E469" s="208" t="s">
        <v>542</v>
      </c>
      <c r="F469" s="209" t="s">
        <v>543</v>
      </c>
      <c r="G469" s="210" t="s">
        <v>119</v>
      </c>
      <c r="H469" s="211">
        <v>3.8999999999999999</v>
      </c>
      <c r="I469" s="212"/>
      <c r="J469" s="213">
        <f>ROUND(I469*H469,2)</f>
        <v>0</v>
      </c>
      <c r="K469" s="209" t="s">
        <v>120</v>
      </c>
      <c r="L469" s="47"/>
      <c r="M469" s="214" t="s">
        <v>19</v>
      </c>
      <c r="N469" s="215" t="s">
        <v>40</v>
      </c>
      <c r="O469" s="87"/>
      <c r="P469" s="216">
        <f>O469*H469</f>
        <v>0</v>
      </c>
      <c r="Q469" s="216">
        <v>0.34499999999999997</v>
      </c>
      <c r="R469" s="216">
        <f>Q469*H469</f>
        <v>1.3454999999999999</v>
      </c>
      <c r="S469" s="216">
        <v>0</v>
      </c>
      <c r="T469" s="217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8" t="s">
        <v>121</v>
      </c>
      <c r="AT469" s="218" t="s">
        <v>116</v>
      </c>
      <c r="AU469" s="218" t="s">
        <v>79</v>
      </c>
      <c r="AY469" s="20" t="s">
        <v>114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20" t="s">
        <v>77</v>
      </c>
      <c r="BK469" s="219">
        <f>ROUND(I469*H469,2)</f>
        <v>0</v>
      </c>
      <c r="BL469" s="20" t="s">
        <v>121</v>
      </c>
      <c r="BM469" s="218" t="s">
        <v>544</v>
      </c>
    </row>
    <row r="470" s="2" customFormat="1">
      <c r="A470" s="41"/>
      <c r="B470" s="42"/>
      <c r="C470" s="43"/>
      <c r="D470" s="220" t="s">
        <v>122</v>
      </c>
      <c r="E470" s="43"/>
      <c r="F470" s="221" t="s">
        <v>545</v>
      </c>
      <c r="G470" s="43"/>
      <c r="H470" s="43"/>
      <c r="I470" s="222"/>
      <c r="J470" s="43"/>
      <c r="K470" s="43"/>
      <c r="L470" s="47"/>
      <c r="M470" s="223"/>
      <c r="N470" s="224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122</v>
      </c>
      <c r="AU470" s="20" t="s">
        <v>79</v>
      </c>
    </row>
    <row r="471" s="13" customFormat="1">
      <c r="A471" s="13"/>
      <c r="B471" s="225"/>
      <c r="C471" s="226"/>
      <c r="D471" s="227" t="s">
        <v>124</v>
      </c>
      <c r="E471" s="228" t="s">
        <v>19</v>
      </c>
      <c r="F471" s="229" t="s">
        <v>546</v>
      </c>
      <c r="G471" s="226"/>
      <c r="H471" s="230">
        <v>3.8999999999999999</v>
      </c>
      <c r="I471" s="231"/>
      <c r="J471" s="226"/>
      <c r="K471" s="226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124</v>
      </c>
      <c r="AU471" s="236" t="s">
        <v>79</v>
      </c>
      <c r="AV471" s="13" t="s">
        <v>79</v>
      </c>
      <c r="AW471" s="13" t="s">
        <v>31</v>
      </c>
      <c r="AX471" s="13" t="s">
        <v>69</v>
      </c>
      <c r="AY471" s="236" t="s">
        <v>114</v>
      </c>
    </row>
    <row r="472" s="14" customFormat="1">
      <c r="A472" s="14"/>
      <c r="B472" s="237"/>
      <c r="C472" s="238"/>
      <c r="D472" s="227" t="s">
        <v>124</v>
      </c>
      <c r="E472" s="239" t="s">
        <v>19</v>
      </c>
      <c r="F472" s="240" t="s">
        <v>127</v>
      </c>
      <c r="G472" s="238"/>
      <c r="H472" s="241">
        <v>3.8999999999999999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7" t="s">
        <v>124</v>
      </c>
      <c r="AU472" s="247" t="s">
        <v>79</v>
      </c>
      <c r="AV472" s="14" t="s">
        <v>121</v>
      </c>
      <c r="AW472" s="14" t="s">
        <v>31</v>
      </c>
      <c r="AX472" s="14" t="s">
        <v>77</v>
      </c>
      <c r="AY472" s="247" t="s">
        <v>114</v>
      </c>
    </row>
    <row r="473" s="2" customFormat="1" ht="21.75" customHeight="1">
      <c r="A473" s="41"/>
      <c r="B473" s="42"/>
      <c r="C473" s="207" t="s">
        <v>547</v>
      </c>
      <c r="D473" s="207" t="s">
        <v>116</v>
      </c>
      <c r="E473" s="208" t="s">
        <v>548</v>
      </c>
      <c r="F473" s="209" t="s">
        <v>549</v>
      </c>
      <c r="G473" s="210" t="s">
        <v>119</v>
      </c>
      <c r="H473" s="211">
        <v>18.010000000000002</v>
      </c>
      <c r="I473" s="212"/>
      <c r="J473" s="213">
        <f>ROUND(I473*H473,2)</f>
        <v>0</v>
      </c>
      <c r="K473" s="209" t="s">
        <v>120</v>
      </c>
      <c r="L473" s="47"/>
      <c r="M473" s="214" t="s">
        <v>19</v>
      </c>
      <c r="N473" s="215" t="s">
        <v>40</v>
      </c>
      <c r="O473" s="87"/>
      <c r="P473" s="216">
        <f>O473*H473</f>
        <v>0</v>
      </c>
      <c r="Q473" s="216">
        <v>0.57499999999999996</v>
      </c>
      <c r="R473" s="216">
        <f>Q473*H473</f>
        <v>10.355750000000001</v>
      </c>
      <c r="S473" s="216">
        <v>0</v>
      </c>
      <c r="T473" s="21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8" t="s">
        <v>121</v>
      </c>
      <c r="AT473" s="218" t="s">
        <v>116</v>
      </c>
      <c r="AU473" s="218" t="s">
        <v>79</v>
      </c>
      <c r="AY473" s="20" t="s">
        <v>114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20" t="s">
        <v>77</v>
      </c>
      <c r="BK473" s="219">
        <f>ROUND(I473*H473,2)</f>
        <v>0</v>
      </c>
      <c r="BL473" s="20" t="s">
        <v>121</v>
      </c>
      <c r="BM473" s="218" t="s">
        <v>550</v>
      </c>
    </row>
    <row r="474" s="2" customFormat="1">
      <c r="A474" s="41"/>
      <c r="B474" s="42"/>
      <c r="C474" s="43"/>
      <c r="D474" s="220" t="s">
        <v>122</v>
      </c>
      <c r="E474" s="43"/>
      <c r="F474" s="221" t="s">
        <v>551</v>
      </c>
      <c r="G474" s="43"/>
      <c r="H474" s="43"/>
      <c r="I474" s="222"/>
      <c r="J474" s="43"/>
      <c r="K474" s="43"/>
      <c r="L474" s="47"/>
      <c r="M474" s="223"/>
      <c r="N474" s="224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122</v>
      </c>
      <c r="AU474" s="20" t="s">
        <v>79</v>
      </c>
    </row>
    <row r="475" s="13" customFormat="1">
      <c r="A475" s="13"/>
      <c r="B475" s="225"/>
      <c r="C475" s="226"/>
      <c r="D475" s="227" t="s">
        <v>124</v>
      </c>
      <c r="E475" s="228" t="s">
        <v>19</v>
      </c>
      <c r="F475" s="229" t="s">
        <v>150</v>
      </c>
      <c r="G475" s="226"/>
      <c r="H475" s="230">
        <v>5.423</v>
      </c>
      <c r="I475" s="231"/>
      <c r="J475" s="226"/>
      <c r="K475" s="226"/>
      <c r="L475" s="232"/>
      <c r="M475" s="233"/>
      <c r="N475" s="234"/>
      <c r="O475" s="234"/>
      <c r="P475" s="234"/>
      <c r="Q475" s="234"/>
      <c r="R475" s="234"/>
      <c r="S475" s="234"/>
      <c r="T475" s="23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6" t="s">
        <v>124</v>
      </c>
      <c r="AU475" s="236" t="s">
        <v>79</v>
      </c>
      <c r="AV475" s="13" t="s">
        <v>79</v>
      </c>
      <c r="AW475" s="13" t="s">
        <v>31</v>
      </c>
      <c r="AX475" s="13" t="s">
        <v>69</v>
      </c>
      <c r="AY475" s="236" t="s">
        <v>114</v>
      </c>
    </row>
    <row r="476" s="13" customFormat="1">
      <c r="A476" s="13"/>
      <c r="B476" s="225"/>
      <c r="C476" s="226"/>
      <c r="D476" s="227" t="s">
        <v>124</v>
      </c>
      <c r="E476" s="228" t="s">
        <v>19</v>
      </c>
      <c r="F476" s="229" t="s">
        <v>152</v>
      </c>
      <c r="G476" s="226"/>
      <c r="H476" s="230">
        <v>2.3879999999999999</v>
      </c>
      <c r="I476" s="231"/>
      <c r="J476" s="226"/>
      <c r="K476" s="226"/>
      <c r="L476" s="232"/>
      <c r="M476" s="233"/>
      <c r="N476" s="234"/>
      <c r="O476" s="234"/>
      <c r="P476" s="234"/>
      <c r="Q476" s="234"/>
      <c r="R476" s="234"/>
      <c r="S476" s="234"/>
      <c r="T476" s="23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6" t="s">
        <v>124</v>
      </c>
      <c r="AU476" s="236" t="s">
        <v>79</v>
      </c>
      <c r="AV476" s="13" t="s">
        <v>79</v>
      </c>
      <c r="AW476" s="13" t="s">
        <v>31</v>
      </c>
      <c r="AX476" s="13" t="s">
        <v>69</v>
      </c>
      <c r="AY476" s="236" t="s">
        <v>114</v>
      </c>
    </row>
    <row r="477" s="13" customFormat="1">
      <c r="A477" s="13"/>
      <c r="B477" s="225"/>
      <c r="C477" s="226"/>
      <c r="D477" s="227" t="s">
        <v>124</v>
      </c>
      <c r="E477" s="228" t="s">
        <v>19</v>
      </c>
      <c r="F477" s="229" t="s">
        <v>151</v>
      </c>
      <c r="G477" s="226"/>
      <c r="H477" s="230">
        <v>2.2000000000000002</v>
      </c>
      <c r="I477" s="231"/>
      <c r="J477" s="226"/>
      <c r="K477" s="226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124</v>
      </c>
      <c r="AU477" s="236" t="s">
        <v>79</v>
      </c>
      <c r="AV477" s="13" t="s">
        <v>79</v>
      </c>
      <c r="AW477" s="13" t="s">
        <v>31</v>
      </c>
      <c r="AX477" s="13" t="s">
        <v>69</v>
      </c>
      <c r="AY477" s="236" t="s">
        <v>114</v>
      </c>
    </row>
    <row r="478" s="15" customFormat="1">
      <c r="A478" s="15"/>
      <c r="B478" s="248"/>
      <c r="C478" s="249"/>
      <c r="D478" s="227" t="s">
        <v>124</v>
      </c>
      <c r="E478" s="250" t="s">
        <v>19</v>
      </c>
      <c r="F478" s="251" t="s">
        <v>153</v>
      </c>
      <c r="G478" s="249"/>
      <c r="H478" s="252">
        <v>10.010999999999999</v>
      </c>
      <c r="I478" s="253"/>
      <c r="J478" s="249"/>
      <c r="K478" s="249"/>
      <c r="L478" s="254"/>
      <c r="M478" s="255"/>
      <c r="N478" s="256"/>
      <c r="O478" s="256"/>
      <c r="P478" s="256"/>
      <c r="Q478" s="256"/>
      <c r="R478" s="256"/>
      <c r="S478" s="256"/>
      <c r="T478" s="257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8" t="s">
        <v>124</v>
      </c>
      <c r="AU478" s="258" t="s">
        <v>79</v>
      </c>
      <c r="AV478" s="15" t="s">
        <v>133</v>
      </c>
      <c r="AW478" s="15" t="s">
        <v>31</v>
      </c>
      <c r="AX478" s="15" t="s">
        <v>69</v>
      </c>
      <c r="AY478" s="258" t="s">
        <v>114</v>
      </c>
    </row>
    <row r="479" s="13" customFormat="1">
      <c r="A479" s="13"/>
      <c r="B479" s="225"/>
      <c r="C479" s="226"/>
      <c r="D479" s="227" t="s">
        <v>124</v>
      </c>
      <c r="E479" s="228" t="s">
        <v>19</v>
      </c>
      <c r="F479" s="229" t="s">
        <v>154</v>
      </c>
      <c r="G479" s="226"/>
      <c r="H479" s="230">
        <v>8</v>
      </c>
      <c r="I479" s="231"/>
      <c r="J479" s="226"/>
      <c r="K479" s="226"/>
      <c r="L479" s="232"/>
      <c r="M479" s="233"/>
      <c r="N479" s="234"/>
      <c r="O479" s="234"/>
      <c r="P479" s="234"/>
      <c r="Q479" s="234"/>
      <c r="R479" s="234"/>
      <c r="S479" s="234"/>
      <c r="T479" s="23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6" t="s">
        <v>124</v>
      </c>
      <c r="AU479" s="236" t="s">
        <v>79</v>
      </c>
      <c r="AV479" s="13" t="s">
        <v>79</v>
      </c>
      <c r="AW479" s="13" t="s">
        <v>31</v>
      </c>
      <c r="AX479" s="13" t="s">
        <v>69</v>
      </c>
      <c r="AY479" s="236" t="s">
        <v>114</v>
      </c>
    </row>
    <row r="480" s="15" customFormat="1">
      <c r="A480" s="15"/>
      <c r="B480" s="248"/>
      <c r="C480" s="249"/>
      <c r="D480" s="227" t="s">
        <v>124</v>
      </c>
      <c r="E480" s="250" t="s">
        <v>19</v>
      </c>
      <c r="F480" s="251" t="s">
        <v>155</v>
      </c>
      <c r="G480" s="249"/>
      <c r="H480" s="252">
        <v>8</v>
      </c>
      <c r="I480" s="253"/>
      <c r="J480" s="249"/>
      <c r="K480" s="249"/>
      <c r="L480" s="254"/>
      <c r="M480" s="255"/>
      <c r="N480" s="256"/>
      <c r="O480" s="256"/>
      <c r="P480" s="256"/>
      <c r="Q480" s="256"/>
      <c r="R480" s="256"/>
      <c r="S480" s="256"/>
      <c r="T480" s="25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8" t="s">
        <v>124</v>
      </c>
      <c r="AU480" s="258" t="s">
        <v>79</v>
      </c>
      <c r="AV480" s="15" t="s">
        <v>133</v>
      </c>
      <c r="AW480" s="15" t="s">
        <v>31</v>
      </c>
      <c r="AX480" s="15" t="s">
        <v>69</v>
      </c>
      <c r="AY480" s="258" t="s">
        <v>114</v>
      </c>
    </row>
    <row r="481" s="14" customFormat="1">
      <c r="A481" s="14"/>
      <c r="B481" s="237"/>
      <c r="C481" s="238"/>
      <c r="D481" s="227" t="s">
        <v>124</v>
      </c>
      <c r="E481" s="239" t="s">
        <v>19</v>
      </c>
      <c r="F481" s="240" t="s">
        <v>127</v>
      </c>
      <c r="G481" s="238"/>
      <c r="H481" s="241">
        <v>18.010999999999999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7" t="s">
        <v>124</v>
      </c>
      <c r="AU481" s="247" t="s">
        <v>79</v>
      </c>
      <c r="AV481" s="14" t="s">
        <v>121</v>
      </c>
      <c r="AW481" s="14" t="s">
        <v>31</v>
      </c>
      <c r="AX481" s="14" t="s">
        <v>69</v>
      </c>
      <c r="AY481" s="247" t="s">
        <v>114</v>
      </c>
    </row>
    <row r="482" s="13" customFormat="1">
      <c r="A482" s="13"/>
      <c r="B482" s="225"/>
      <c r="C482" s="226"/>
      <c r="D482" s="227" t="s">
        <v>124</v>
      </c>
      <c r="E482" s="228" t="s">
        <v>19</v>
      </c>
      <c r="F482" s="229" t="s">
        <v>156</v>
      </c>
      <c r="G482" s="226"/>
      <c r="H482" s="230">
        <v>18.010000000000002</v>
      </c>
      <c r="I482" s="231"/>
      <c r="J482" s="226"/>
      <c r="K482" s="226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124</v>
      </c>
      <c r="AU482" s="236" t="s">
        <v>79</v>
      </c>
      <c r="AV482" s="13" t="s">
        <v>79</v>
      </c>
      <c r="AW482" s="13" t="s">
        <v>31</v>
      </c>
      <c r="AX482" s="13" t="s">
        <v>69</v>
      </c>
      <c r="AY482" s="236" t="s">
        <v>114</v>
      </c>
    </row>
    <row r="483" s="14" customFormat="1">
      <c r="A483" s="14"/>
      <c r="B483" s="237"/>
      <c r="C483" s="238"/>
      <c r="D483" s="227" t="s">
        <v>124</v>
      </c>
      <c r="E483" s="239" t="s">
        <v>19</v>
      </c>
      <c r="F483" s="240" t="s">
        <v>127</v>
      </c>
      <c r="G483" s="238"/>
      <c r="H483" s="241">
        <v>18.010000000000002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124</v>
      </c>
      <c r="AU483" s="247" t="s">
        <v>79</v>
      </c>
      <c r="AV483" s="14" t="s">
        <v>121</v>
      </c>
      <c r="AW483" s="14" t="s">
        <v>31</v>
      </c>
      <c r="AX483" s="14" t="s">
        <v>77</v>
      </c>
      <c r="AY483" s="247" t="s">
        <v>114</v>
      </c>
    </row>
    <row r="484" s="2" customFormat="1" ht="21.75" customHeight="1">
      <c r="A484" s="41"/>
      <c r="B484" s="42"/>
      <c r="C484" s="207" t="s">
        <v>334</v>
      </c>
      <c r="D484" s="207" t="s">
        <v>116</v>
      </c>
      <c r="E484" s="208" t="s">
        <v>552</v>
      </c>
      <c r="F484" s="209" t="s">
        <v>553</v>
      </c>
      <c r="G484" s="210" t="s">
        <v>119</v>
      </c>
      <c r="H484" s="211">
        <v>18.010000000000002</v>
      </c>
      <c r="I484" s="212"/>
      <c r="J484" s="213">
        <f>ROUND(I484*H484,2)</f>
        <v>0</v>
      </c>
      <c r="K484" s="209" t="s">
        <v>120</v>
      </c>
      <c r="L484" s="47"/>
      <c r="M484" s="214" t="s">
        <v>19</v>
      </c>
      <c r="N484" s="215" t="s">
        <v>40</v>
      </c>
      <c r="O484" s="87"/>
      <c r="P484" s="216">
        <f>O484*H484</f>
        <v>0</v>
      </c>
      <c r="Q484" s="216">
        <v>0.68999999999999995</v>
      </c>
      <c r="R484" s="216">
        <f>Q484*H484</f>
        <v>12.4269</v>
      </c>
      <c r="S484" s="216">
        <v>0</v>
      </c>
      <c r="T484" s="217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18" t="s">
        <v>121</v>
      </c>
      <c r="AT484" s="218" t="s">
        <v>116</v>
      </c>
      <c r="AU484" s="218" t="s">
        <v>79</v>
      </c>
      <c r="AY484" s="20" t="s">
        <v>114</v>
      </c>
      <c r="BE484" s="219">
        <f>IF(N484="základní",J484,0)</f>
        <v>0</v>
      </c>
      <c r="BF484" s="219">
        <f>IF(N484="snížená",J484,0)</f>
        <v>0</v>
      </c>
      <c r="BG484" s="219">
        <f>IF(N484="zákl. přenesená",J484,0)</f>
        <v>0</v>
      </c>
      <c r="BH484" s="219">
        <f>IF(N484="sníž. přenesená",J484,0)</f>
        <v>0</v>
      </c>
      <c r="BI484" s="219">
        <f>IF(N484="nulová",J484,0)</f>
        <v>0</v>
      </c>
      <c r="BJ484" s="20" t="s">
        <v>77</v>
      </c>
      <c r="BK484" s="219">
        <f>ROUND(I484*H484,2)</f>
        <v>0</v>
      </c>
      <c r="BL484" s="20" t="s">
        <v>121</v>
      </c>
      <c r="BM484" s="218" t="s">
        <v>554</v>
      </c>
    </row>
    <row r="485" s="2" customFormat="1">
      <c r="A485" s="41"/>
      <c r="B485" s="42"/>
      <c r="C485" s="43"/>
      <c r="D485" s="220" t="s">
        <v>122</v>
      </c>
      <c r="E485" s="43"/>
      <c r="F485" s="221" t="s">
        <v>555</v>
      </c>
      <c r="G485" s="43"/>
      <c r="H485" s="43"/>
      <c r="I485" s="222"/>
      <c r="J485" s="43"/>
      <c r="K485" s="43"/>
      <c r="L485" s="47"/>
      <c r="M485" s="223"/>
      <c r="N485" s="224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122</v>
      </c>
      <c r="AU485" s="20" t="s">
        <v>79</v>
      </c>
    </row>
    <row r="486" s="13" customFormat="1">
      <c r="A486" s="13"/>
      <c r="B486" s="225"/>
      <c r="C486" s="226"/>
      <c r="D486" s="227" t="s">
        <v>124</v>
      </c>
      <c r="E486" s="228" t="s">
        <v>19</v>
      </c>
      <c r="F486" s="229" t="s">
        <v>156</v>
      </c>
      <c r="G486" s="226"/>
      <c r="H486" s="230">
        <v>18.010000000000002</v>
      </c>
      <c r="I486" s="231"/>
      <c r="J486" s="226"/>
      <c r="K486" s="226"/>
      <c r="L486" s="232"/>
      <c r="M486" s="233"/>
      <c r="N486" s="234"/>
      <c r="O486" s="234"/>
      <c r="P486" s="234"/>
      <c r="Q486" s="234"/>
      <c r="R486" s="234"/>
      <c r="S486" s="234"/>
      <c r="T486" s="23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6" t="s">
        <v>124</v>
      </c>
      <c r="AU486" s="236" t="s">
        <v>79</v>
      </c>
      <c r="AV486" s="13" t="s">
        <v>79</v>
      </c>
      <c r="AW486" s="13" t="s">
        <v>31</v>
      </c>
      <c r="AX486" s="13" t="s">
        <v>69</v>
      </c>
      <c r="AY486" s="236" t="s">
        <v>114</v>
      </c>
    </row>
    <row r="487" s="14" customFormat="1">
      <c r="A487" s="14"/>
      <c r="B487" s="237"/>
      <c r="C487" s="238"/>
      <c r="D487" s="227" t="s">
        <v>124</v>
      </c>
      <c r="E487" s="239" t="s">
        <v>19</v>
      </c>
      <c r="F487" s="240" t="s">
        <v>127</v>
      </c>
      <c r="G487" s="238"/>
      <c r="H487" s="241">
        <v>18.010000000000002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7" t="s">
        <v>124</v>
      </c>
      <c r="AU487" s="247" t="s">
        <v>79</v>
      </c>
      <c r="AV487" s="14" t="s">
        <v>121</v>
      </c>
      <c r="AW487" s="14" t="s">
        <v>31</v>
      </c>
      <c r="AX487" s="14" t="s">
        <v>77</v>
      </c>
      <c r="AY487" s="247" t="s">
        <v>114</v>
      </c>
    </row>
    <row r="488" s="2" customFormat="1" ht="24.15" customHeight="1">
      <c r="A488" s="41"/>
      <c r="B488" s="42"/>
      <c r="C488" s="207" t="s">
        <v>556</v>
      </c>
      <c r="D488" s="207" t="s">
        <v>116</v>
      </c>
      <c r="E488" s="208" t="s">
        <v>557</v>
      </c>
      <c r="F488" s="209" t="s">
        <v>558</v>
      </c>
      <c r="G488" s="210" t="s">
        <v>119</v>
      </c>
      <c r="H488" s="211">
        <v>18.010000000000002</v>
      </c>
      <c r="I488" s="212"/>
      <c r="J488" s="213">
        <f>ROUND(I488*H488,2)</f>
        <v>0</v>
      </c>
      <c r="K488" s="209" t="s">
        <v>120</v>
      </c>
      <c r="L488" s="47"/>
      <c r="M488" s="214" t="s">
        <v>19</v>
      </c>
      <c r="N488" s="215" t="s">
        <v>40</v>
      </c>
      <c r="O488" s="87"/>
      <c r="P488" s="216">
        <f>O488*H488</f>
        <v>0</v>
      </c>
      <c r="Q488" s="216">
        <v>0.31647999999999998</v>
      </c>
      <c r="R488" s="216">
        <f>Q488*H488</f>
        <v>5.6998047999999999</v>
      </c>
      <c r="S488" s="216">
        <v>0</v>
      </c>
      <c r="T488" s="21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8" t="s">
        <v>121</v>
      </c>
      <c r="AT488" s="218" t="s">
        <v>116</v>
      </c>
      <c r="AU488" s="218" t="s">
        <v>79</v>
      </c>
      <c r="AY488" s="20" t="s">
        <v>114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20" t="s">
        <v>77</v>
      </c>
      <c r="BK488" s="219">
        <f>ROUND(I488*H488,2)</f>
        <v>0</v>
      </c>
      <c r="BL488" s="20" t="s">
        <v>121</v>
      </c>
      <c r="BM488" s="218" t="s">
        <v>559</v>
      </c>
    </row>
    <row r="489" s="2" customFormat="1">
      <c r="A489" s="41"/>
      <c r="B489" s="42"/>
      <c r="C489" s="43"/>
      <c r="D489" s="220" t="s">
        <v>122</v>
      </c>
      <c r="E489" s="43"/>
      <c r="F489" s="221" t="s">
        <v>560</v>
      </c>
      <c r="G489" s="43"/>
      <c r="H489" s="43"/>
      <c r="I489" s="222"/>
      <c r="J489" s="43"/>
      <c r="K489" s="43"/>
      <c r="L489" s="47"/>
      <c r="M489" s="223"/>
      <c r="N489" s="224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122</v>
      </c>
      <c r="AU489" s="20" t="s">
        <v>79</v>
      </c>
    </row>
    <row r="490" s="13" customFormat="1">
      <c r="A490" s="13"/>
      <c r="B490" s="225"/>
      <c r="C490" s="226"/>
      <c r="D490" s="227" t="s">
        <v>124</v>
      </c>
      <c r="E490" s="228" t="s">
        <v>19</v>
      </c>
      <c r="F490" s="229" t="s">
        <v>156</v>
      </c>
      <c r="G490" s="226"/>
      <c r="H490" s="230">
        <v>18.010000000000002</v>
      </c>
      <c r="I490" s="231"/>
      <c r="J490" s="226"/>
      <c r="K490" s="226"/>
      <c r="L490" s="232"/>
      <c r="M490" s="233"/>
      <c r="N490" s="234"/>
      <c r="O490" s="234"/>
      <c r="P490" s="234"/>
      <c r="Q490" s="234"/>
      <c r="R490" s="234"/>
      <c r="S490" s="234"/>
      <c r="T490" s="23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6" t="s">
        <v>124</v>
      </c>
      <c r="AU490" s="236" t="s">
        <v>79</v>
      </c>
      <c r="AV490" s="13" t="s">
        <v>79</v>
      </c>
      <c r="AW490" s="13" t="s">
        <v>31</v>
      </c>
      <c r="AX490" s="13" t="s">
        <v>69</v>
      </c>
      <c r="AY490" s="236" t="s">
        <v>114</v>
      </c>
    </row>
    <row r="491" s="14" customFormat="1">
      <c r="A491" s="14"/>
      <c r="B491" s="237"/>
      <c r="C491" s="238"/>
      <c r="D491" s="227" t="s">
        <v>124</v>
      </c>
      <c r="E491" s="239" t="s">
        <v>19</v>
      </c>
      <c r="F491" s="240" t="s">
        <v>127</v>
      </c>
      <c r="G491" s="238"/>
      <c r="H491" s="241">
        <v>18.010000000000002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7" t="s">
        <v>124</v>
      </c>
      <c r="AU491" s="247" t="s">
        <v>79</v>
      </c>
      <c r="AV491" s="14" t="s">
        <v>121</v>
      </c>
      <c r="AW491" s="14" t="s">
        <v>31</v>
      </c>
      <c r="AX491" s="14" t="s">
        <v>77</v>
      </c>
      <c r="AY491" s="247" t="s">
        <v>114</v>
      </c>
    </row>
    <row r="492" s="2" customFormat="1" ht="16.5" customHeight="1">
      <c r="A492" s="41"/>
      <c r="B492" s="42"/>
      <c r="C492" s="207" t="s">
        <v>338</v>
      </c>
      <c r="D492" s="207" t="s">
        <v>116</v>
      </c>
      <c r="E492" s="208" t="s">
        <v>561</v>
      </c>
      <c r="F492" s="209" t="s">
        <v>562</v>
      </c>
      <c r="G492" s="210" t="s">
        <v>119</v>
      </c>
      <c r="H492" s="211">
        <v>18.010000000000002</v>
      </c>
      <c r="I492" s="212"/>
      <c r="J492" s="213">
        <f>ROUND(I492*H492,2)</f>
        <v>0</v>
      </c>
      <c r="K492" s="209" t="s">
        <v>120</v>
      </c>
      <c r="L492" s="47"/>
      <c r="M492" s="214" t="s">
        <v>19</v>
      </c>
      <c r="N492" s="215" t="s">
        <v>40</v>
      </c>
      <c r="O492" s="87"/>
      <c r="P492" s="216">
        <f>O492*H492</f>
        <v>0</v>
      </c>
      <c r="Q492" s="216">
        <v>0.0056100000000000004</v>
      </c>
      <c r="R492" s="216">
        <f>Q492*H492</f>
        <v>0.10103610000000002</v>
      </c>
      <c r="S492" s="216">
        <v>0</v>
      </c>
      <c r="T492" s="217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8" t="s">
        <v>121</v>
      </c>
      <c r="AT492" s="218" t="s">
        <v>116</v>
      </c>
      <c r="AU492" s="218" t="s">
        <v>79</v>
      </c>
      <c r="AY492" s="20" t="s">
        <v>114</v>
      </c>
      <c r="BE492" s="219">
        <f>IF(N492="základní",J492,0)</f>
        <v>0</v>
      </c>
      <c r="BF492" s="219">
        <f>IF(N492="snížená",J492,0)</f>
        <v>0</v>
      </c>
      <c r="BG492" s="219">
        <f>IF(N492="zákl. přenesená",J492,0)</f>
        <v>0</v>
      </c>
      <c r="BH492" s="219">
        <f>IF(N492="sníž. přenesená",J492,0)</f>
        <v>0</v>
      </c>
      <c r="BI492" s="219">
        <f>IF(N492="nulová",J492,0)</f>
        <v>0</v>
      </c>
      <c r="BJ492" s="20" t="s">
        <v>77</v>
      </c>
      <c r="BK492" s="219">
        <f>ROUND(I492*H492,2)</f>
        <v>0</v>
      </c>
      <c r="BL492" s="20" t="s">
        <v>121</v>
      </c>
      <c r="BM492" s="218" t="s">
        <v>563</v>
      </c>
    </row>
    <row r="493" s="2" customFormat="1">
      <c r="A493" s="41"/>
      <c r="B493" s="42"/>
      <c r="C493" s="43"/>
      <c r="D493" s="220" t="s">
        <v>122</v>
      </c>
      <c r="E493" s="43"/>
      <c r="F493" s="221" t="s">
        <v>564</v>
      </c>
      <c r="G493" s="43"/>
      <c r="H493" s="43"/>
      <c r="I493" s="222"/>
      <c r="J493" s="43"/>
      <c r="K493" s="43"/>
      <c r="L493" s="47"/>
      <c r="M493" s="223"/>
      <c r="N493" s="22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122</v>
      </c>
      <c r="AU493" s="20" t="s">
        <v>79</v>
      </c>
    </row>
    <row r="494" s="13" customFormat="1">
      <c r="A494" s="13"/>
      <c r="B494" s="225"/>
      <c r="C494" s="226"/>
      <c r="D494" s="227" t="s">
        <v>124</v>
      </c>
      <c r="E494" s="228" t="s">
        <v>19</v>
      </c>
      <c r="F494" s="229" t="s">
        <v>156</v>
      </c>
      <c r="G494" s="226"/>
      <c r="H494" s="230">
        <v>18.010000000000002</v>
      </c>
      <c r="I494" s="231"/>
      <c r="J494" s="226"/>
      <c r="K494" s="226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124</v>
      </c>
      <c r="AU494" s="236" t="s">
        <v>79</v>
      </c>
      <c r="AV494" s="13" t="s">
        <v>79</v>
      </c>
      <c r="AW494" s="13" t="s">
        <v>31</v>
      </c>
      <c r="AX494" s="13" t="s">
        <v>69</v>
      </c>
      <c r="AY494" s="236" t="s">
        <v>114</v>
      </c>
    </row>
    <row r="495" s="14" customFormat="1">
      <c r="A495" s="14"/>
      <c r="B495" s="237"/>
      <c r="C495" s="238"/>
      <c r="D495" s="227" t="s">
        <v>124</v>
      </c>
      <c r="E495" s="239" t="s">
        <v>19</v>
      </c>
      <c r="F495" s="240" t="s">
        <v>127</v>
      </c>
      <c r="G495" s="238"/>
      <c r="H495" s="241">
        <v>18.010000000000002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7" t="s">
        <v>124</v>
      </c>
      <c r="AU495" s="247" t="s">
        <v>79</v>
      </c>
      <c r="AV495" s="14" t="s">
        <v>121</v>
      </c>
      <c r="AW495" s="14" t="s">
        <v>31</v>
      </c>
      <c r="AX495" s="14" t="s">
        <v>77</v>
      </c>
      <c r="AY495" s="247" t="s">
        <v>114</v>
      </c>
    </row>
    <row r="496" s="2" customFormat="1" ht="16.5" customHeight="1">
      <c r="A496" s="41"/>
      <c r="B496" s="42"/>
      <c r="C496" s="207" t="s">
        <v>565</v>
      </c>
      <c r="D496" s="207" t="s">
        <v>116</v>
      </c>
      <c r="E496" s="208" t="s">
        <v>566</v>
      </c>
      <c r="F496" s="209" t="s">
        <v>567</v>
      </c>
      <c r="G496" s="210" t="s">
        <v>119</v>
      </c>
      <c r="H496" s="211">
        <v>20.739999999999998</v>
      </c>
      <c r="I496" s="212"/>
      <c r="J496" s="213">
        <f>ROUND(I496*H496,2)</f>
        <v>0</v>
      </c>
      <c r="K496" s="209" t="s">
        <v>120</v>
      </c>
      <c r="L496" s="47"/>
      <c r="M496" s="214" t="s">
        <v>19</v>
      </c>
      <c r="N496" s="215" t="s">
        <v>40</v>
      </c>
      <c r="O496" s="87"/>
      <c r="P496" s="216">
        <f>O496*H496</f>
        <v>0</v>
      </c>
      <c r="Q496" s="216">
        <v>0.00051000000000000004</v>
      </c>
      <c r="R496" s="216">
        <f>Q496*H496</f>
        <v>0.010577400000000001</v>
      </c>
      <c r="S496" s="216">
        <v>0</v>
      </c>
      <c r="T496" s="217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8" t="s">
        <v>121</v>
      </c>
      <c r="AT496" s="218" t="s">
        <v>116</v>
      </c>
      <c r="AU496" s="218" t="s">
        <v>79</v>
      </c>
      <c r="AY496" s="20" t="s">
        <v>114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20" t="s">
        <v>77</v>
      </c>
      <c r="BK496" s="219">
        <f>ROUND(I496*H496,2)</f>
        <v>0</v>
      </c>
      <c r="BL496" s="20" t="s">
        <v>121</v>
      </c>
      <c r="BM496" s="218" t="s">
        <v>568</v>
      </c>
    </row>
    <row r="497" s="2" customFormat="1">
      <c r="A497" s="41"/>
      <c r="B497" s="42"/>
      <c r="C497" s="43"/>
      <c r="D497" s="220" t="s">
        <v>122</v>
      </c>
      <c r="E497" s="43"/>
      <c r="F497" s="221" t="s">
        <v>569</v>
      </c>
      <c r="G497" s="43"/>
      <c r="H497" s="43"/>
      <c r="I497" s="222"/>
      <c r="J497" s="43"/>
      <c r="K497" s="43"/>
      <c r="L497" s="47"/>
      <c r="M497" s="223"/>
      <c r="N497" s="22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122</v>
      </c>
      <c r="AU497" s="20" t="s">
        <v>79</v>
      </c>
    </row>
    <row r="498" s="13" customFormat="1">
      <c r="A498" s="13"/>
      <c r="B498" s="225"/>
      <c r="C498" s="226"/>
      <c r="D498" s="227" t="s">
        <v>124</v>
      </c>
      <c r="E498" s="228" t="s">
        <v>19</v>
      </c>
      <c r="F498" s="229" t="s">
        <v>165</v>
      </c>
      <c r="G498" s="226"/>
      <c r="H498" s="230">
        <v>20.739999999999998</v>
      </c>
      <c r="I498" s="231"/>
      <c r="J498" s="226"/>
      <c r="K498" s="226"/>
      <c r="L498" s="232"/>
      <c r="M498" s="233"/>
      <c r="N498" s="234"/>
      <c r="O498" s="234"/>
      <c r="P498" s="234"/>
      <c r="Q498" s="234"/>
      <c r="R498" s="234"/>
      <c r="S498" s="234"/>
      <c r="T498" s="23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6" t="s">
        <v>124</v>
      </c>
      <c r="AU498" s="236" t="s">
        <v>79</v>
      </c>
      <c r="AV498" s="13" t="s">
        <v>79</v>
      </c>
      <c r="AW498" s="13" t="s">
        <v>31</v>
      </c>
      <c r="AX498" s="13" t="s">
        <v>69</v>
      </c>
      <c r="AY498" s="236" t="s">
        <v>114</v>
      </c>
    </row>
    <row r="499" s="15" customFormat="1">
      <c r="A499" s="15"/>
      <c r="B499" s="248"/>
      <c r="C499" s="249"/>
      <c r="D499" s="227" t="s">
        <v>124</v>
      </c>
      <c r="E499" s="250" t="s">
        <v>19</v>
      </c>
      <c r="F499" s="251" t="s">
        <v>176</v>
      </c>
      <c r="G499" s="249"/>
      <c r="H499" s="252">
        <v>20.739999999999998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8" t="s">
        <v>124</v>
      </c>
      <c r="AU499" s="258" t="s">
        <v>79</v>
      </c>
      <c r="AV499" s="15" t="s">
        <v>133</v>
      </c>
      <c r="AW499" s="15" t="s">
        <v>31</v>
      </c>
      <c r="AX499" s="15" t="s">
        <v>69</v>
      </c>
      <c r="AY499" s="258" t="s">
        <v>114</v>
      </c>
    </row>
    <row r="500" s="14" customFormat="1">
      <c r="A500" s="14"/>
      <c r="B500" s="237"/>
      <c r="C500" s="238"/>
      <c r="D500" s="227" t="s">
        <v>124</v>
      </c>
      <c r="E500" s="239" t="s">
        <v>19</v>
      </c>
      <c r="F500" s="240" t="s">
        <v>127</v>
      </c>
      <c r="G500" s="238"/>
      <c r="H500" s="241">
        <v>20.739999999999998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7" t="s">
        <v>124</v>
      </c>
      <c r="AU500" s="247" t="s">
        <v>79</v>
      </c>
      <c r="AV500" s="14" t="s">
        <v>121</v>
      </c>
      <c r="AW500" s="14" t="s">
        <v>31</v>
      </c>
      <c r="AX500" s="14" t="s">
        <v>77</v>
      </c>
      <c r="AY500" s="247" t="s">
        <v>114</v>
      </c>
    </row>
    <row r="501" s="2" customFormat="1" ht="24.15" customHeight="1">
      <c r="A501" s="41"/>
      <c r="B501" s="42"/>
      <c r="C501" s="207" t="s">
        <v>344</v>
      </c>
      <c r="D501" s="207" t="s">
        <v>116</v>
      </c>
      <c r="E501" s="208" t="s">
        <v>570</v>
      </c>
      <c r="F501" s="209" t="s">
        <v>571</v>
      </c>
      <c r="G501" s="210" t="s">
        <v>119</v>
      </c>
      <c r="H501" s="211">
        <v>20.739999999999998</v>
      </c>
      <c r="I501" s="212"/>
      <c r="J501" s="213">
        <f>ROUND(I501*H501,2)</f>
        <v>0</v>
      </c>
      <c r="K501" s="209" t="s">
        <v>120</v>
      </c>
      <c r="L501" s="47"/>
      <c r="M501" s="214" t="s">
        <v>19</v>
      </c>
      <c r="N501" s="215" t="s">
        <v>40</v>
      </c>
      <c r="O501" s="87"/>
      <c r="P501" s="216">
        <f>O501*H501</f>
        <v>0</v>
      </c>
      <c r="Q501" s="216">
        <v>0.10373</v>
      </c>
      <c r="R501" s="216">
        <f>Q501*H501</f>
        <v>2.1513602000000001</v>
      </c>
      <c r="S501" s="216">
        <v>0</v>
      </c>
      <c r="T501" s="217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18" t="s">
        <v>121</v>
      </c>
      <c r="AT501" s="218" t="s">
        <v>116</v>
      </c>
      <c r="AU501" s="218" t="s">
        <v>79</v>
      </c>
      <c r="AY501" s="20" t="s">
        <v>114</v>
      </c>
      <c r="BE501" s="219">
        <f>IF(N501="základní",J501,0)</f>
        <v>0</v>
      </c>
      <c r="BF501" s="219">
        <f>IF(N501="snížená",J501,0)</f>
        <v>0</v>
      </c>
      <c r="BG501" s="219">
        <f>IF(N501="zákl. přenesená",J501,0)</f>
        <v>0</v>
      </c>
      <c r="BH501" s="219">
        <f>IF(N501="sníž. přenesená",J501,0)</f>
        <v>0</v>
      </c>
      <c r="BI501" s="219">
        <f>IF(N501="nulová",J501,0)</f>
        <v>0</v>
      </c>
      <c r="BJ501" s="20" t="s">
        <v>77</v>
      </c>
      <c r="BK501" s="219">
        <f>ROUND(I501*H501,2)</f>
        <v>0</v>
      </c>
      <c r="BL501" s="20" t="s">
        <v>121</v>
      </c>
      <c r="BM501" s="218" t="s">
        <v>572</v>
      </c>
    </row>
    <row r="502" s="2" customFormat="1">
      <c r="A502" s="41"/>
      <c r="B502" s="42"/>
      <c r="C502" s="43"/>
      <c r="D502" s="220" t="s">
        <v>122</v>
      </c>
      <c r="E502" s="43"/>
      <c r="F502" s="221" t="s">
        <v>573</v>
      </c>
      <c r="G502" s="43"/>
      <c r="H502" s="43"/>
      <c r="I502" s="222"/>
      <c r="J502" s="43"/>
      <c r="K502" s="43"/>
      <c r="L502" s="47"/>
      <c r="M502" s="223"/>
      <c r="N502" s="22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122</v>
      </c>
      <c r="AU502" s="20" t="s">
        <v>79</v>
      </c>
    </row>
    <row r="503" s="13" customFormat="1">
      <c r="A503" s="13"/>
      <c r="B503" s="225"/>
      <c r="C503" s="226"/>
      <c r="D503" s="227" t="s">
        <v>124</v>
      </c>
      <c r="E503" s="228" t="s">
        <v>19</v>
      </c>
      <c r="F503" s="229" t="s">
        <v>574</v>
      </c>
      <c r="G503" s="226"/>
      <c r="H503" s="230">
        <v>20.739999999999998</v>
      </c>
      <c r="I503" s="231"/>
      <c r="J503" s="226"/>
      <c r="K503" s="226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124</v>
      </c>
      <c r="AU503" s="236" t="s">
        <v>79</v>
      </c>
      <c r="AV503" s="13" t="s">
        <v>79</v>
      </c>
      <c r="AW503" s="13" t="s">
        <v>31</v>
      </c>
      <c r="AX503" s="13" t="s">
        <v>69</v>
      </c>
      <c r="AY503" s="236" t="s">
        <v>114</v>
      </c>
    </row>
    <row r="504" s="15" customFormat="1">
      <c r="A504" s="15"/>
      <c r="B504" s="248"/>
      <c r="C504" s="249"/>
      <c r="D504" s="227" t="s">
        <v>124</v>
      </c>
      <c r="E504" s="250" t="s">
        <v>19</v>
      </c>
      <c r="F504" s="251" t="s">
        <v>176</v>
      </c>
      <c r="G504" s="249"/>
      <c r="H504" s="252">
        <v>20.739999999999998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8" t="s">
        <v>124</v>
      </c>
      <c r="AU504" s="258" t="s">
        <v>79</v>
      </c>
      <c r="AV504" s="15" t="s">
        <v>133</v>
      </c>
      <c r="AW504" s="15" t="s">
        <v>31</v>
      </c>
      <c r="AX504" s="15" t="s">
        <v>69</v>
      </c>
      <c r="AY504" s="258" t="s">
        <v>114</v>
      </c>
    </row>
    <row r="505" s="14" customFormat="1">
      <c r="A505" s="14"/>
      <c r="B505" s="237"/>
      <c r="C505" s="238"/>
      <c r="D505" s="227" t="s">
        <v>124</v>
      </c>
      <c r="E505" s="239" t="s">
        <v>19</v>
      </c>
      <c r="F505" s="240" t="s">
        <v>127</v>
      </c>
      <c r="G505" s="238"/>
      <c r="H505" s="241">
        <v>20.739999999999998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124</v>
      </c>
      <c r="AU505" s="247" t="s">
        <v>79</v>
      </c>
      <c r="AV505" s="14" t="s">
        <v>121</v>
      </c>
      <c r="AW505" s="14" t="s">
        <v>31</v>
      </c>
      <c r="AX505" s="14" t="s">
        <v>77</v>
      </c>
      <c r="AY505" s="247" t="s">
        <v>114</v>
      </c>
    </row>
    <row r="506" s="2" customFormat="1" ht="24.15" customHeight="1">
      <c r="A506" s="41"/>
      <c r="B506" s="42"/>
      <c r="C506" s="207" t="s">
        <v>575</v>
      </c>
      <c r="D506" s="207" t="s">
        <v>116</v>
      </c>
      <c r="E506" s="208" t="s">
        <v>576</v>
      </c>
      <c r="F506" s="209" t="s">
        <v>577</v>
      </c>
      <c r="G506" s="210" t="s">
        <v>119</v>
      </c>
      <c r="H506" s="211">
        <v>20.739999999999998</v>
      </c>
      <c r="I506" s="212"/>
      <c r="J506" s="213">
        <f>ROUND(I506*H506,2)</f>
        <v>0</v>
      </c>
      <c r="K506" s="209" t="s">
        <v>120</v>
      </c>
      <c r="L506" s="47"/>
      <c r="M506" s="214" t="s">
        <v>19</v>
      </c>
      <c r="N506" s="215" t="s">
        <v>40</v>
      </c>
      <c r="O506" s="87"/>
      <c r="P506" s="216">
        <f>O506*H506</f>
        <v>0</v>
      </c>
      <c r="Q506" s="216">
        <v>0.15559000000000001</v>
      </c>
      <c r="R506" s="216">
        <f>Q506*H506</f>
        <v>3.2269365999999997</v>
      </c>
      <c r="S506" s="216">
        <v>0</v>
      </c>
      <c r="T506" s="217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8" t="s">
        <v>121</v>
      </c>
      <c r="AT506" s="218" t="s">
        <v>116</v>
      </c>
      <c r="AU506" s="218" t="s">
        <v>79</v>
      </c>
      <c r="AY506" s="20" t="s">
        <v>114</v>
      </c>
      <c r="BE506" s="219">
        <f>IF(N506="základní",J506,0)</f>
        <v>0</v>
      </c>
      <c r="BF506" s="219">
        <f>IF(N506="snížená",J506,0)</f>
        <v>0</v>
      </c>
      <c r="BG506" s="219">
        <f>IF(N506="zákl. přenesená",J506,0)</f>
        <v>0</v>
      </c>
      <c r="BH506" s="219">
        <f>IF(N506="sníž. přenesená",J506,0)</f>
        <v>0</v>
      </c>
      <c r="BI506" s="219">
        <f>IF(N506="nulová",J506,0)</f>
        <v>0</v>
      </c>
      <c r="BJ506" s="20" t="s">
        <v>77</v>
      </c>
      <c r="BK506" s="219">
        <f>ROUND(I506*H506,2)</f>
        <v>0</v>
      </c>
      <c r="BL506" s="20" t="s">
        <v>121</v>
      </c>
      <c r="BM506" s="218" t="s">
        <v>578</v>
      </c>
    </row>
    <row r="507" s="2" customFormat="1">
      <c r="A507" s="41"/>
      <c r="B507" s="42"/>
      <c r="C507" s="43"/>
      <c r="D507" s="220" t="s">
        <v>122</v>
      </c>
      <c r="E507" s="43"/>
      <c r="F507" s="221" t="s">
        <v>579</v>
      </c>
      <c r="G507" s="43"/>
      <c r="H507" s="43"/>
      <c r="I507" s="222"/>
      <c r="J507" s="43"/>
      <c r="K507" s="43"/>
      <c r="L507" s="47"/>
      <c r="M507" s="223"/>
      <c r="N507" s="224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122</v>
      </c>
      <c r="AU507" s="20" t="s">
        <v>79</v>
      </c>
    </row>
    <row r="508" s="13" customFormat="1">
      <c r="A508" s="13"/>
      <c r="B508" s="225"/>
      <c r="C508" s="226"/>
      <c r="D508" s="227" t="s">
        <v>124</v>
      </c>
      <c r="E508" s="228" t="s">
        <v>19</v>
      </c>
      <c r="F508" s="229" t="s">
        <v>165</v>
      </c>
      <c r="G508" s="226"/>
      <c r="H508" s="230">
        <v>20.739999999999998</v>
      </c>
      <c r="I508" s="231"/>
      <c r="J508" s="226"/>
      <c r="K508" s="226"/>
      <c r="L508" s="232"/>
      <c r="M508" s="233"/>
      <c r="N508" s="234"/>
      <c r="O508" s="234"/>
      <c r="P508" s="234"/>
      <c r="Q508" s="234"/>
      <c r="R508" s="234"/>
      <c r="S508" s="234"/>
      <c r="T508" s="23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6" t="s">
        <v>124</v>
      </c>
      <c r="AU508" s="236" t="s">
        <v>79</v>
      </c>
      <c r="AV508" s="13" t="s">
        <v>79</v>
      </c>
      <c r="AW508" s="13" t="s">
        <v>31</v>
      </c>
      <c r="AX508" s="13" t="s">
        <v>69</v>
      </c>
      <c r="AY508" s="236" t="s">
        <v>114</v>
      </c>
    </row>
    <row r="509" s="14" customFormat="1">
      <c r="A509" s="14"/>
      <c r="B509" s="237"/>
      <c r="C509" s="238"/>
      <c r="D509" s="227" t="s">
        <v>124</v>
      </c>
      <c r="E509" s="239" t="s">
        <v>19</v>
      </c>
      <c r="F509" s="240" t="s">
        <v>127</v>
      </c>
      <c r="G509" s="238"/>
      <c r="H509" s="241">
        <v>20.739999999999998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7" t="s">
        <v>124</v>
      </c>
      <c r="AU509" s="247" t="s">
        <v>79</v>
      </c>
      <c r="AV509" s="14" t="s">
        <v>121</v>
      </c>
      <c r="AW509" s="14" t="s">
        <v>31</v>
      </c>
      <c r="AX509" s="14" t="s">
        <v>77</v>
      </c>
      <c r="AY509" s="247" t="s">
        <v>114</v>
      </c>
    </row>
    <row r="510" s="2" customFormat="1" ht="44.25" customHeight="1">
      <c r="A510" s="41"/>
      <c r="B510" s="42"/>
      <c r="C510" s="207" t="s">
        <v>349</v>
      </c>
      <c r="D510" s="207" t="s">
        <v>116</v>
      </c>
      <c r="E510" s="208" t="s">
        <v>580</v>
      </c>
      <c r="F510" s="209" t="s">
        <v>581</v>
      </c>
      <c r="G510" s="210" t="s">
        <v>119</v>
      </c>
      <c r="H510" s="211">
        <v>3.8999999999999999</v>
      </c>
      <c r="I510" s="212"/>
      <c r="J510" s="213">
        <f>ROUND(I510*H510,2)</f>
        <v>0</v>
      </c>
      <c r="K510" s="209" t="s">
        <v>19</v>
      </c>
      <c r="L510" s="47"/>
      <c r="M510" s="214" t="s">
        <v>19</v>
      </c>
      <c r="N510" s="215" t="s">
        <v>40</v>
      </c>
      <c r="O510" s="87"/>
      <c r="P510" s="216">
        <f>O510*H510</f>
        <v>0</v>
      </c>
      <c r="Q510" s="216">
        <v>0.089219999999999994</v>
      </c>
      <c r="R510" s="216">
        <f>Q510*H510</f>
        <v>0.34795799999999999</v>
      </c>
      <c r="S510" s="216">
        <v>0</v>
      </c>
      <c r="T510" s="217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8" t="s">
        <v>121</v>
      </c>
      <c r="AT510" s="218" t="s">
        <v>116</v>
      </c>
      <c r="AU510" s="218" t="s">
        <v>79</v>
      </c>
      <c r="AY510" s="20" t="s">
        <v>114</v>
      </c>
      <c r="BE510" s="219">
        <f>IF(N510="základní",J510,0)</f>
        <v>0</v>
      </c>
      <c r="BF510" s="219">
        <f>IF(N510="snížená",J510,0)</f>
        <v>0</v>
      </c>
      <c r="BG510" s="219">
        <f>IF(N510="zákl. přenesená",J510,0)</f>
        <v>0</v>
      </c>
      <c r="BH510" s="219">
        <f>IF(N510="sníž. přenesená",J510,0)</f>
        <v>0</v>
      </c>
      <c r="BI510" s="219">
        <f>IF(N510="nulová",J510,0)</f>
        <v>0</v>
      </c>
      <c r="BJ510" s="20" t="s">
        <v>77</v>
      </c>
      <c r="BK510" s="219">
        <f>ROUND(I510*H510,2)</f>
        <v>0</v>
      </c>
      <c r="BL510" s="20" t="s">
        <v>121</v>
      </c>
      <c r="BM510" s="218" t="s">
        <v>582</v>
      </c>
    </row>
    <row r="511" s="13" customFormat="1">
      <c r="A511" s="13"/>
      <c r="B511" s="225"/>
      <c r="C511" s="226"/>
      <c r="D511" s="227" t="s">
        <v>124</v>
      </c>
      <c r="E511" s="228" t="s">
        <v>19</v>
      </c>
      <c r="F511" s="229" t="s">
        <v>128</v>
      </c>
      <c r="G511" s="226"/>
      <c r="H511" s="230">
        <v>3.8999999999999999</v>
      </c>
      <c r="I511" s="231"/>
      <c r="J511" s="226"/>
      <c r="K511" s="226"/>
      <c r="L511" s="232"/>
      <c r="M511" s="233"/>
      <c r="N511" s="234"/>
      <c r="O511" s="234"/>
      <c r="P511" s="234"/>
      <c r="Q511" s="234"/>
      <c r="R511" s="234"/>
      <c r="S511" s="234"/>
      <c r="T511" s="23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6" t="s">
        <v>124</v>
      </c>
      <c r="AU511" s="236" t="s">
        <v>79</v>
      </c>
      <c r="AV511" s="13" t="s">
        <v>79</v>
      </c>
      <c r="AW511" s="13" t="s">
        <v>31</v>
      </c>
      <c r="AX511" s="13" t="s">
        <v>69</v>
      </c>
      <c r="AY511" s="236" t="s">
        <v>114</v>
      </c>
    </row>
    <row r="512" s="14" customFormat="1">
      <c r="A512" s="14"/>
      <c r="B512" s="237"/>
      <c r="C512" s="238"/>
      <c r="D512" s="227" t="s">
        <v>124</v>
      </c>
      <c r="E512" s="239" t="s">
        <v>19</v>
      </c>
      <c r="F512" s="240" t="s">
        <v>127</v>
      </c>
      <c r="G512" s="238"/>
      <c r="H512" s="241">
        <v>3.8999999999999999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7" t="s">
        <v>124</v>
      </c>
      <c r="AU512" s="247" t="s">
        <v>79</v>
      </c>
      <c r="AV512" s="14" t="s">
        <v>121</v>
      </c>
      <c r="AW512" s="14" t="s">
        <v>31</v>
      </c>
      <c r="AX512" s="14" t="s">
        <v>77</v>
      </c>
      <c r="AY512" s="247" t="s">
        <v>114</v>
      </c>
    </row>
    <row r="513" s="12" customFormat="1" ht="22.8" customHeight="1">
      <c r="A513" s="12"/>
      <c r="B513" s="191"/>
      <c r="C513" s="192"/>
      <c r="D513" s="193" t="s">
        <v>68</v>
      </c>
      <c r="E513" s="205" t="s">
        <v>148</v>
      </c>
      <c r="F513" s="205" t="s">
        <v>583</v>
      </c>
      <c r="G513" s="192"/>
      <c r="H513" s="192"/>
      <c r="I513" s="195"/>
      <c r="J513" s="206">
        <f>BK513</f>
        <v>0</v>
      </c>
      <c r="K513" s="192"/>
      <c r="L513" s="197"/>
      <c r="M513" s="198"/>
      <c r="N513" s="199"/>
      <c r="O513" s="199"/>
      <c r="P513" s="200">
        <f>SUM(P514:P668)</f>
        <v>0</v>
      </c>
      <c r="Q513" s="199"/>
      <c r="R513" s="200">
        <f>SUM(R514:R668)</f>
        <v>28.441153619999998</v>
      </c>
      <c r="S513" s="199"/>
      <c r="T513" s="201">
        <f>SUM(T514:T668)</f>
        <v>7.2319999999999993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2" t="s">
        <v>77</v>
      </c>
      <c r="AT513" s="203" t="s">
        <v>68</v>
      </c>
      <c r="AU513" s="203" t="s">
        <v>77</v>
      </c>
      <c r="AY513" s="202" t="s">
        <v>114</v>
      </c>
      <c r="BK513" s="204">
        <f>SUM(BK514:BK668)</f>
        <v>0</v>
      </c>
    </row>
    <row r="514" s="2" customFormat="1" ht="16.5" customHeight="1">
      <c r="A514" s="41"/>
      <c r="B514" s="42"/>
      <c r="C514" s="207" t="s">
        <v>584</v>
      </c>
      <c r="D514" s="207" t="s">
        <v>116</v>
      </c>
      <c r="E514" s="208" t="s">
        <v>585</v>
      </c>
      <c r="F514" s="209" t="s">
        <v>586</v>
      </c>
      <c r="G514" s="210" t="s">
        <v>195</v>
      </c>
      <c r="H514" s="211">
        <v>14.199999999999999</v>
      </c>
      <c r="I514" s="212"/>
      <c r="J514" s="213">
        <f>ROUND(I514*H514,2)</f>
        <v>0</v>
      </c>
      <c r="K514" s="209" t="s">
        <v>120</v>
      </c>
      <c r="L514" s="47"/>
      <c r="M514" s="214" t="s">
        <v>19</v>
      </c>
      <c r="N514" s="215" t="s">
        <v>40</v>
      </c>
      <c r="O514" s="87"/>
      <c r="P514" s="216">
        <f>O514*H514</f>
        <v>0</v>
      </c>
      <c r="Q514" s="216">
        <v>0</v>
      </c>
      <c r="R514" s="216">
        <f>Q514*H514</f>
        <v>0</v>
      </c>
      <c r="S514" s="216">
        <v>0.32000000000000001</v>
      </c>
      <c r="T514" s="217">
        <f>S514*H514</f>
        <v>4.5439999999999996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8" t="s">
        <v>121</v>
      </c>
      <c r="AT514" s="218" t="s">
        <v>116</v>
      </c>
      <c r="AU514" s="218" t="s">
        <v>79</v>
      </c>
      <c r="AY514" s="20" t="s">
        <v>114</v>
      </c>
      <c r="BE514" s="219">
        <f>IF(N514="základní",J514,0)</f>
        <v>0</v>
      </c>
      <c r="BF514" s="219">
        <f>IF(N514="snížená",J514,0)</f>
        <v>0</v>
      </c>
      <c r="BG514" s="219">
        <f>IF(N514="zákl. přenesená",J514,0)</f>
        <v>0</v>
      </c>
      <c r="BH514" s="219">
        <f>IF(N514="sníž. přenesená",J514,0)</f>
        <v>0</v>
      </c>
      <c r="BI514" s="219">
        <f>IF(N514="nulová",J514,0)</f>
        <v>0</v>
      </c>
      <c r="BJ514" s="20" t="s">
        <v>77</v>
      </c>
      <c r="BK514" s="219">
        <f>ROUND(I514*H514,2)</f>
        <v>0</v>
      </c>
      <c r="BL514" s="20" t="s">
        <v>121</v>
      </c>
      <c r="BM514" s="218" t="s">
        <v>587</v>
      </c>
    </row>
    <row r="515" s="2" customFormat="1">
      <c r="A515" s="41"/>
      <c r="B515" s="42"/>
      <c r="C515" s="43"/>
      <c r="D515" s="220" t="s">
        <v>122</v>
      </c>
      <c r="E515" s="43"/>
      <c r="F515" s="221" t="s">
        <v>588</v>
      </c>
      <c r="G515" s="43"/>
      <c r="H515" s="43"/>
      <c r="I515" s="222"/>
      <c r="J515" s="43"/>
      <c r="K515" s="43"/>
      <c r="L515" s="47"/>
      <c r="M515" s="223"/>
      <c r="N515" s="224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122</v>
      </c>
      <c r="AU515" s="20" t="s">
        <v>79</v>
      </c>
    </row>
    <row r="516" s="13" customFormat="1">
      <c r="A516" s="13"/>
      <c r="B516" s="225"/>
      <c r="C516" s="226"/>
      <c r="D516" s="227" t="s">
        <v>124</v>
      </c>
      <c r="E516" s="228" t="s">
        <v>19</v>
      </c>
      <c r="F516" s="229" t="s">
        <v>589</v>
      </c>
      <c r="G516" s="226"/>
      <c r="H516" s="230">
        <v>6.4000000000000004</v>
      </c>
      <c r="I516" s="231"/>
      <c r="J516" s="226"/>
      <c r="K516" s="226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124</v>
      </c>
      <c r="AU516" s="236" t="s">
        <v>79</v>
      </c>
      <c r="AV516" s="13" t="s">
        <v>79</v>
      </c>
      <c r="AW516" s="13" t="s">
        <v>31</v>
      </c>
      <c r="AX516" s="13" t="s">
        <v>69</v>
      </c>
      <c r="AY516" s="236" t="s">
        <v>114</v>
      </c>
    </row>
    <row r="517" s="13" customFormat="1">
      <c r="A517" s="13"/>
      <c r="B517" s="225"/>
      <c r="C517" s="226"/>
      <c r="D517" s="227" t="s">
        <v>124</v>
      </c>
      <c r="E517" s="228" t="s">
        <v>19</v>
      </c>
      <c r="F517" s="229" t="s">
        <v>590</v>
      </c>
      <c r="G517" s="226"/>
      <c r="H517" s="230">
        <v>5.7999999999999998</v>
      </c>
      <c r="I517" s="231"/>
      <c r="J517" s="226"/>
      <c r="K517" s="226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124</v>
      </c>
      <c r="AU517" s="236" t="s">
        <v>79</v>
      </c>
      <c r="AV517" s="13" t="s">
        <v>79</v>
      </c>
      <c r="AW517" s="13" t="s">
        <v>31</v>
      </c>
      <c r="AX517" s="13" t="s">
        <v>69</v>
      </c>
      <c r="AY517" s="236" t="s">
        <v>114</v>
      </c>
    </row>
    <row r="518" s="13" customFormat="1">
      <c r="A518" s="13"/>
      <c r="B518" s="225"/>
      <c r="C518" s="226"/>
      <c r="D518" s="227" t="s">
        <v>124</v>
      </c>
      <c r="E518" s="228" t="s">
        <v>19</v>
      </c>
      <c r="F518" s="229" t="s">
        <v>591</v>
      </c>
      <c r="G518" s="226"/>
      <c r="H518" s="230">
        <v>2</v>
      </c>
      <c r="I518" s="231"/>
      <c r="J518" s="226"/>
      <c r="K518" s="226"/>
      <c r="L518" s="232"/>
      <c r="M518" s="233"/>
      <c r="N518" s="234"/>
      <c r="O518" s="234"/>
      <c r="P518" s="234"/>
      <c r="Q518" s="234"/>
      <c r="R518" s="234"/>
      <c r="S518" s="234"/>
      <c r="T518" s="23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6" t="s">
        <v>124</v>
      </c>
      <c r="AU518" s="236" t="s">
        <v>79</v>
      </c>
      <c r="AV518" s="13" t="s">
        <v>79</v>
      </c>
      <c r="AW518" s="13" t="s">
        <v>31</v>
      </c>
      <c r="AX518" s="13" t="s">
        <v>69</v>
      </c>
      <c r="AY518" s="236" t="s">
        <v>114</v>
      </c>
    </row>
    <row r="519" s="14" customFormat="1">
      <c r="A519" s="14"/>
      <c r="B519" s="237"/>
      <c r="C519" s="238"/>
      <c r="D519" s="227" t="s">
        <v>124</v>
      </c>
      <c r="E519" s="239" t="s">
        <v>19</v>
      </c>
      <c r="F519" s="240" t="s">
        <v>127</v>
      </c>
      <c r="G519" s="238"/>
      <c r="H519" s="241">
        <v>14.199999999999999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7" t="s">
        <v>124</v>
      </c>
      <c r="AU519" s="247" t="s">
        <v>79</v>
      </c>
      <c r="AV519" s="14" t="s">
        <v>121</v>
      </c>
      <c r="AW519" s="14" t="s">
        <v>31</v>
      </c>
      <c r="AX519" s="14" t="s">
        <v>77</v>
      </c>
      <c r="AY519" s="247" t="s">
        <v>114</v>
      </c>
    </row>
    <row r="520" s="2" customFormat="1" ht="16.5" customHeight="1">
      <c r="A520" s="41"/>
      <c r="B520" s="42"/>
      <c r="C520" s="207" t="s">
        <v>356</v>
      </c>
      <c r="D520" s="207" t="s">
        <v>116</v>
      </c>
      <c r="E520" s="208" t="s">
        <v>592</v>
      </c>
      <c r="F520" s="209" t="s">
        <v>593</v>
      </c>
      <c r="G520" s="210" t="s">
        <v>195</v>
      </c>
      <c r="H520" s="211">
        <v>5.3600000000000003</v>
      </c>
      <c r="I520" s="212"/>
      <c r="J520" s="213">
        <f>ROUND(I520*H520,2)</f>
        <v>0</v>
      </c>
      <c r="K520" s="209" t="s">
        <v>120</v>
      </c>
      <c r="L520" s="47"/>
      <c r="M520" s="214" t="s">
        <v>19</v>
      </c>
      <c r="N520" s="215" t="s">
        <v>40</v>
      </c>
      <c r="O520" s="87"/>
      <c r="P520" s="216">
        <f>O520*H520</f>
        <v>0</v>
      </c>
      <c r="Q520" s="216">
        <v>1.8E-05</v>
      </c>
      <c r="R520" s="216">
        <f>Q520*H520</f>
        <v>9.6480000000000011E-05</v>
      </c>
      <c r="S520" s="216">
        <v>0</v>
      </c>
      <c r="T520" s="217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8" t="s">
        <v>121</v>
      </c>
      <c r="AT520" s="218" t="s">
        <v>116</v>
      </c>
      <c r="AU520" s="218" t="s">
        <v>79</v>
      </c>
      <c r="AY520" s="20" t="s">
        <v>114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20" t="s">
        <v>77</v>
      </c>
      <c r="BK520" s="219">
        <f>ROUND(I520*H520,2)</f>
        <v>0</v>
      </c>
      <c r="BL520" s="20" t="s">
        <v>121</v>
      </c>
      <c r="BM520" s="218" t="s">
        <v>594</v>
      </c>
    </row>
    <row r="521" s="2" customFormat="1">
      <c r="A521" s="41"/>
      <c r="B521" s="42"/>
      <c r="C521" s="43"/>
      <c r="D521" s="220" t="s">
        <v>122</v>
      </c>
      <c r="E521" s="43"/>
      <c r="F521" s="221" t="s">
        <v>595</v>
      </c>
      <c r="G521" s="43"/>
      <c r="H521" s="43"/>
      <c r="I521" s="222"/>
      <c r="J521" s="43"/>
      <c r="K521" s="43"/>
      <c r="L521" s="47"/>
      <c r="M521" s="223"/>
      <c r="N521" s="22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122</v>
      </c>
      <c r="AU521" s="20" t="s">
        <v>79</v>
      </c>
    </row>
    <row r="522" s="13" customFormat="1">
      <c r="A522" s="13"/>
      <c r="B522" s="225"/>
      <c r="C522" s="226"/>
      <c r="D522" s="227" t="s">
        <v>124</v>
      </c>
      <c r="E522" s="228" t="s">
        <v>19</v>
      </c>
      <c r="F522" s="229" t="s">
        <v>596</v>
      </c>
      <c r="G522" s="226"/>
      <c r="H522" s="230">
        <v>5.3600000000000003</v>
      </c>
      <c r="I522" s="231"/>
      <c r="J522" s="226"/>
      <c r="K522" s="226"/>
      <c r="L522" s="232"/>
      <c r="M522" s="233"/>
      <c r="N522" s="234"/>
      <c r="O522" s="234"/>
      <c r="P522" s="234"/>
      <c r="Q522" s="234"/>
      <c r="R522" s="234"/>
      <c r="S522" s="234"/>
      <c r="T522" s="23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6" t="s">
        <v>124</v>
      </c>
      <c r="AU522" s="236" t="s">
        <v>79</v>
      </c>
      <c r="AV522" s="13" t="s">
        <v>79</v>
      </c>
      <c r="AW522" s="13" t="s">
        <v>31</v>
      </c>
      <c r="AX522" s="13" t="s">
        <v>69</v>
      </c>
      <c r="AY522" s="236" t="s">
        <v>114</v>
      </c>
    </row>
    <row r="523" s="14" customFormat="1">
      <c r="A523" s="14"/>
      <c r="B523" s="237"/>
      <c r="C523" s="238"/>
      <c r="D523" s="227" t="s">
        <v>124</v>
      </c>
      <c r="E523" s="239" t="s">
        <v>19</v>
      </c>
      <c r="F523" s="240" t="s">
        <v>127</v>
      </c>
      <c r="G523" s="238"/>
      <c r="H523" s="241">
        <v>5.3600000000000003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7" t="s">
        <v>124</v>
      </c>
      <c r="AU523" s="247" t="s">
        <v>79</v>
      </c>
      <c r="AV523" s="14" t="s">
        <v>121</v>
      </c>
      <c r="AW523" s="14" t="s">
        <v>31</v>
      </c>
      <c r="AX523" s="14" t="s">
        <v>77</v>
      </c>
      <c r="AY523" s="247" t="s">
        <v>114</v>
      </c>
    </row>
    <row r="524" s="2" customFormat="1" ht="16.5" customHeight="1">
      <c r="A524" s="41"/>
      <c r="B524" s="42"/>
      <c r="C524" s="269" t="s">
        <v>597</v>
      </c>
      <c r="D524" s="269" t="s">
        <v>413</v>
      </c>
      <c r="E524" s="270" t="s">
        <v>598</v>
      </c>
      <c r="F524" s="271" t="s">
        <v>599</v>
      </c>
      <c r="G524" s="272" t="s">
        <v>195</v>
      </c>
      <c r="H524" s="273">
        <v>5.5</v>
      </c>
      <c r="I524" s="274"/>
      <c r="J524" s="275">
        <f>ROUND(I524*H524,2)</f>
        <v>0</v>
      </c>
      <c r="K524" s="271" t="s">
        <v>120</v>
      </c>
      <c r="L524" s="276"/>
      <c r="M524" s="277" t="s">
        <v>19</v>
      </c>
      <c r="N524" s="278" t="s">
        <v>40</v>
      </c>
      <c r="O524" s="87"/>
      <c r="P524" s="216">
        <f>O524*H524</f>
        <v>0</v>
      </c>
      <c r="Q524" s="216">
        <v>0.01602</v>
      </c>
      <c r="R524" s="216">
        <f>Q524*H524</f>
        <v>0.088109999999999994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148</v>
      </c>
      <c r="AT524" s="218" t="s">
        <v>413</v>
      </c>
      <c r="AU524" s="218" t="s">
        <v>79</v>
      </c>
      <c r="AY524" s="20" t="s">
        <v>114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20" t="s">
        <v>77</v>
      </c>
      <c r="BK524" s="219">
        <f>ROUND(I524*H524,2)</f>
        <v>0</v>
      </c>
      <c r="BL524" s="20" t="s">
        <v>121</v>
      </c>
      <c r="BM524" s="218" t="s">
        <v>600</v>
      </c>
    </row>
    <row r="525" s="13" customFormat="1">
      <c r="A525" s="13"/>
      <c r="B525" s="225"/>
      <c r="C525" s="226"/>
      <c r="D525" s="227" t="s">
        <v>124</v>
      </c>
      <c r="E525" s="228" t="s">
        <v>19</v>
      </c>
      <c r="F525" s="229" t="s">
        <v>601</v>
      </c>
      <c r="G525" s="226"/>
      <c r="H525" s="230">
        <v>5.5209999999999999</v>
      </c>
      <c r="I525" s="231"/>
      <c r="J525" s="226"/>
      <c r="K525" s="226"/>
      <c r="L525" s="232"/>
      <c r="M525" s="233"/>
      <c r="N525" s="234"/>
      <c r="O525" s="234"/>
      <c r="P525" s="234"/>
      <c r="Q525" s="234"/>
      <c r="R525" s="234"/>
      <c r="S525" s="234"/>
      <c r="T525" s="23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6" t="s">
        <v>124</v>
      </c>
      <c r="AU525" s="236" t="s">
        <v>79</v>
      </c>
      <c r="AV525" s="13" t="s">
        <v>79</v>
      </c>
      <c r="AW525" s="13" t="s">
        <v>31</v>
      </c>
      <c r="AX525" s="13" t="s">
        <v>69</v>
      </c>
      <c r="AY525" s="236" t="s">
        <v>114</v>
      </c>
    </row>
    <row r="526" s="14" customFormat="1">
      <c r="A526" s="14"/>
      <c r="B526" s="237"/>
      <c r="C526" s="238"/>
      <c r="D526" s="227" t="s">
        <v>124</v>
      </c>
      <c r="E526" s="239" t="s">
        <v>19</v>
      </c>
      <c r="F526" s="240" t="s">
        <v>127</v>
      </c>
      <c r="G526" s="238"/>
      <c r="H526" s="241">
        <v>5.5209999999999999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7" t="s">
        <v>124</v>
      </c>
      <c r="AU526" s="247" t="s">
        <v>79</v>
      </c>
      <c r="AV526" s="14" t="s">
        <v>121</v>
      </c>
      <c r="AW526" s="14" t="s">
        <v>31</v>
      </c>
      <c r="AX526" s="14" t="s">
        <v>69</v>
      </c>
      <c r="AY526" s="247" t="s">
        <v>114</v>
      </c>
    </row>
    <row r="527" s="13" customFormat="1">
      <c r="A527" s="13"/>
      <c r="B527" s="225"/>
      <c r="C527" s="226"/>
      <c r="D527" s="227" t="s">
        <v>124</v>
      </c>
      <c r="E527" s="228" t="s">
        <v>19</v>
      </c>
      <c r="F527" s="229" t="s">
        <v>602</v>
      </c>
      <c r="G527" s="226"/>
      <c r="H527" s="230">
        <v>5.5</v>
      </c>
      <c r="I527" s="231"/>
      <c r="J527" s="226"/>
      <c r="K527" s="226"/>
      <c r="L527" s="232"/>
      <c r="M527" s="233"/>
      <c r="N527" s="234"/>
      <c r="O527" s="234"/>
      <c r="P527" s="234"/>
      <c r="Q527" s="234"/>
      <c r="R527" s="234"/>
      <c r="S527" s="234"/>
      <c r="T527" s="23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6" t="s">
        <v>124</v>
      </c>
      <c r="AU527" s="236" t="s">
        <v>79</v>
      </c>
      <c r="AV527" s="13" t="s">
        <v>79</v>
      </c>
      <c r="AW527" s="13" t="s">
        <v>31</v>
      </c>
      <c r="AX527" s="13" t="s">
        <v>69</v>
      </c>
      <c r="AY527" s="236" t="s">
        <v>114</v>
      </c>
    </row>
    <row r="528" s="14" customFormat="1">
      <c r="A528" s="14"/>
      <c r="B528" s="237"/>
      <c r="C528" s="238"/>
      <c r="D528" s="227" t="s">
        <v>124</v>
      </c>
      <c r="E528" s="239" t="s">
        <v>19</v>
      </c>
      <c r="F528" s="240" t="s">
        <v>127</v>
      </c>
      <c r="G528" s="238"/>
      <c r="H528" s="241">
        <v>5.5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7" t="s">
        <v>124</v>
      </c>
      <c r="AU528" s="247" t="s">
        <v>79</v>
      </c>
      <c r="AV528" s="14" t="s">
        <v>121</v>
      </c>
      <c r="AW528" s="14" t="s">
        <v>31</v>
      </c>
      <c r="AX528" s="14" t="s">
        <v>77</v>
      </c>
      <c r="AY528" s="247" t="s">
        <v>114</v>
      </c>
    </row>
    <row r="529" s="2" customFormat="1" ht="16.5" customHeight="1">
      <c r="A529" s="41"/>
      <c r="B529" s="42"/>
      <c r="C529" s="207" t="s">
        <v>361</v>
      </c>
      <c r="D529" s="207" t="s">
        <v>116</v>
      </c>
      <c r="E529" s="208" t="s">
        <v>603</v>
      </c>
      <c r="F529" s="209" t="s">
        <v>604</v>
      </c>
      <c r="G529" s="210" t="s">
        <v>195</v>
      </c>
      <c r="H529" s="211">
        <v>252.19</v>
      </c>
      <c r="I529" s="212"/>
      <c r="J529" s="213">
        <f>ROUND(I529*H529,2)</f>
        <v>0</v>
      </c>
      <c r="K529" s="209" t="s">
        <v>120</v>
      </c>
      <c r="L529" s="47"/>
      <c r="M529" s="214" t="s">
        <v>19</v>
      </c>
      <c r="N529" s="215" t="s">
        <v>40</v>
      </c>
      <c r="O529" s="87"/>
      <c r="P529" s="216">
        <f>O529*H529</f>
        <v>0</v>
      </c>
      <c r="Q529" s="216">
        <v>3.1999999999999999E-05</v>
      </c>
      <c r="R529" s="216">
        <f>Q529*H529</f>
        <v>0.0080700800000000003</v>
      </c>
      <c r="S529" s="216">
        <v>0</v>
      </c>
      <c r="T529" s="217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8" t="s">
        <v>121</v>
      </c>
      <c r="AT529" s="218" t="s">
        <v>116</v>
      </c>
      <c r="AU529" s="218" t="s">
        <v>79</v>
      </c>
      <c r="AY529" s="20" t="s">
        <v>114</v>
      </c>
      <c r="BE529" s="219">
        <f>IF(N529="základní",J529,0)</f>
        <v>0</v>
      </c>
      <c r="BF529" s="219">
        <f>IF(N529="snížená",J529,0)</f>
        <v>0</v>
      </c>
      <c r="BG529" s="219">
        <f>IF(N529="zákl. přenesená",J529,0)</f>
        <v>0</v>
      </c>
      <c r="BH529" s="219">
        <f>IF(N529="sníž. přenesená",J529,0)</f>
        <v>0</v>
      </c>
      <c r="BI529" s="219">
        <f>IF(N529="nulová",J529,0)</f>
        <v>0</v>
      </c>
      <c r="BJ529" s="20" t="s">
        <v>77</v>
      </c>
      <c r="BK529" s="219">
        <f>ROUND(I529*H529,2)</f>
        <v>0</v>
      </c>
      <c r="BL529" s="20" t="s">
        <v>121</v>
      </c>
      <c r="BM529" s="218" t="s">
        <v>605</v>
      </c>
    </row>
    <row r="530" s="2" customFormat="1">
      <c r="A530" s="41"/>
      <c r="B530" s="42"/>
      <c r="C530" s="43"/>
      <c r="D530" s="220" t="s">
        <v>122</v>
      </c>
      <c r="E530" s="43"/>
      <c r="F530" s="221" t="s">
        <v>606</v>
      </c>
      <c r="G530" s="43"/>
      <c r="H530" s="43"/>
      <c r="I530" s="222"/>
      <c r="J530" s="43"/>
      <c r="K530" s="43"/>
      <c r="L530" s="47"/>
      <c r="M530" s="223"/>
      <c r="N530" s="224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122</v>
      </c>
      <c r="AU530" s="20" t="s">
        <v>79</v>
      </c>
    </row>
    <row r="531" s="13" customFormat="1">
      <c r="A531" s="13"/>
      <c r="B531" s="225"/>
      <c r="C531" s="226"/>
      <c r="D531" s="227" t="s">
        <v>124</v>
      </c>
      <c r="E531" s="228" t="s">
        <v>19</v>
      </c>
      <c r="F531" s="229" t="s">
        <v>607</v>
      </c>
      <c r="G531" s="226"/>
      <c r="H531" s="230">
        <v>247.38</v>
      </c>
      <c r="I531" s="231"/>
      <c r="J531" s="226"/>
      <c r="K531" s="226"/>
      <c r="L531" s="232"/>
      <c r="M531" s="233"/>
      <c r="N531" s="234"/>
      <c r="O531" s="234"/>
      <c r="P531" s="234"/>
      <c r="Q531" s="234"/>
      <c r="R531" s="234"/>
      <c r="S531" s="234"/>
      <c r="T531" s="23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6" t="s">
        <v>124</v>
      </c>
      <c r="AU531" s="236" t="s">
        <v>79</v>
      </c>
      <c r="AV531" s="13" t="s">
        <v>79</v>
      </c>
      <c r="AW531" s="13" t="s">
        <v>31</v>
      </c>
      <c r="AX531" s="13" t="s">
        <v>69</v>
      </c>
      <c r="AY531" s="236" t="s">
        <v>114</v>
      </c>
    </row>
    <row r="532" s="13" customFormat="1">
      <c r="A532" s="13"/>
      <c r="B532" s="225"/>
      <c r="C532" s="226"/>
      <c r="D532" s="227" t="s">
        <v>124</v>
      </c>
      <c r="E532" s="228" t="s">
        <v>19</v>
      </c>
      <c r="F532" s="229" t="s">
        <v>608</v>
      </c>
      <c r="G532" s="226"/>
      <c r="H532" s="230">
        <v>4.8099999999999996</v>
      </c>
      <c r="I532" s="231"/>
      <c r="J532" s="226"/>
      <c r="K532" s="226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124</v>
      </c>
      <c r="AU532" s="236" t="s">
        <v>79</v>
      </c>
      <c r="AV532" s="13" t="s">
        <v>79</v>
      </c>
      <c r="AW532" s="13" t="s">
        <v>31</v>
      </c>
      <c r="AX532" s="13" t="s">
        <v>69</v>
      </c>
      <c r="AY532" s="236" t="s">
        <v>114</v>
      </c>
    </row>
    <row r="533" s="14" customFormat="1">
      <c r="A533" s="14"/>
      <c r="B533" s="237"/>
      <c r="C533" s="238"/>
      <c r="D533" s="227" t="s">
        <v>124</v>
      </c>
      <c r="E533" s="239" t="s">
        <v>19</v>
      </c>
      <c r="F533" s="240" t="s">
        <v>127</v>
      </c>
      <c r="G533" s="238"/>
      <c r="H533" s="241">
        <v>252.19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7" t="s">
        <v>124</v>
      </c>
      <c r="AU533" s="247" t="s">
        <v>79</v>
      </c>
      <c r="AV533" s="14" t="s">
        <v>121</v>
      </c>
      <c r="AW533" s="14" t="s">
        <v>31</v>
      </c>
      <c r="AX533" s="14" t="s">
        <v>77</v>
      </c>
      <c r="AY533" s="247" t="s">
        <v>114</v>
      </c>
    </row>
    <row r="534" s="2" customFormat="1" ht="16.5" customHeight="1">
      <c r="A534" s="41"/>
      <c r="B534" s="42"/>
      <c r="C534" s="269" t="s">
        <v>609</v>
      </c>
      <c r="D534" s="269" t="s">
        <v>413</v>
      </c>
      <c r="E534" s="270" t="s">
        <v>610</v>
      </c>
      <c r="F534" s="271" t="s">
        <v>611</v>
      </c>
      <c r="G534" s="272" t="s">
        <v>195</v>
      </c>
      <c r="H534" s="273">
        <v>260</v>
      </c>
      <c r="I534" s="274"/>
      <c r="J534" s="275">
        <f>ROUND(I534*H534,2)</f>
        <v>0</v>
      </c>
      <c r="K534" s="271" t="s">
        <v>120</v>
      </c>
      <c r="L534" s="276"/>
      <c r="M534" s="277" t="s">
        <v>19</v>
      </c>
      <c r="N534" s="278" t="s">
        <v>40</v>
      </c>
      <c r="O534" s="87"/>
      <c r="P534" s="216">
        <f>O534*H534</f>
        <v>0</v>
      </c>
      <c r="Q534" s="216">
        <v>0.025839999999999998</v>
      </c>
      <c r="R534" s="216">
        <f>Q534*H534</f>
        <v>6.7183999999999999</v>
      </c>
      <c r="S534" s="216">
        <v>0</v>
      </c>
      <c r="T534" s="217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8" t="s">
        <v>148</v>
      </c>
      <c r="AT534" s="218" t="s">
        <v>413</v>
      </c>
      <c r="AU534" s="218" t="s">
        <v>79</v>
      </c>
      <c r="AY534" s="20" t="s">
        <v>114</v>
      </c>
      <c r="BE534" s="219">
        <f>IF(N534="základní",J534,0)</f>
        <v>0</v>
      </c>
      <c r="BF534" s="219">
        <f>IF(N534="snížená",J534,0)</f>
        <v>0</v>
      </c>
      <c r="BG534" s="219">
        <f>IF(N534="zákl. přenesená",J534,0)</f>
        <v>0</v>
      </c>
      <c r="BH534" s="219">
        <f>IF(N534="sníž. přenesená",J534,0)</f>
        <v>0</v>
      </c>
      <c r="BI534" s="219">
        <f>IF(N534="nulová",J534,0)</f>
        <v>0</v>
      </c>
      <c r="BJ534" s="20" t="s">
        <v>77</v>
      </c>
      <c r="BK534" s="219">
        <f>ROUND(I534*H534,2)</f>
        <v>0</v>
      </c>
      <c r="BL534" s="20" t="s">
        <v>121</v>
      </c>
      <c r="BM534" s="218" t="s">
        <v>612</v>
      </c>
    </row>
    <row r="535" s="13" customFormat="1">
      <c r="A535" s="13"/>
      <c r="B535" s="225"/>
      <c r="C535" s="226"/>
      <c r="D535" s="227" t="s">
        <v>124</v>
      </c>
      <c r="E535" s="228" t="s">
        <v>19</v>
      </c>
      <c r="F535" s="229" t="s">
        <v>613</v>
      </c>
      <c r="G535" s="226"/>
      <c r="H535" s="230">
        <v>259.75599999999997</v>
      </c>
      <c r="I535" s="231"/>
      <c r="J535" s="226"/>
      <c r="K535" s="226"/>
      <c r="L535" s="232"/>
      <c r="M535" s="233"/>
      <c r="N535" s="234"/>
      <c r="O535" s="234"/>
      <c r="P535" s="234"/>
      <c r="Q535" s="234"/>
      <c r="R535" s="234"/>
      <c r="S535" s="234"/>
      <c r="T535" s="23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6" t="s">
        <v>124</v>
      </c>
      <c r="AU535" s="236" t="s">
        <v>79</v>
      </c>
      <c r="AV535" s="13" t="s">
        <v>79</v>
      </c>
      <c r="AW535" s="13" t="s">
        <v>31</v>
      </c>
      <c r="AX535" s="13" t="s">
        <v>69</v>
      </c>
      <c r="AY535" s="236" t="s">
        <v>114</v>
      </c>
    </row>
    <row r="536" s="14" customFormat="1">
      <c r="A536" s="14"/>
      <c r="B536" s="237"/>
      <c r="C536" s="238"/>
      <c r="D536" s="227" t="s">
        <v>124</v>
      </c>
      <c r="E536" s="239" t="s">
        <v>19</v>
      </c>
      <c r="F536" s="240" t="s">
        <v>127</v>
      </c>
      <c r="G536" s="238"/>
      <c r="H536" s="241">
        <v>259.75599999999997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7" t="s">
        <v>124</v>
      </c>
      <c r="AU536" s="247" t="s">
        <v>79</v>
      </c>
      <c r="AV536" s="14" t="s">
        <v>121</v>
      </c>
      <c r="AW536" s="14" t="s">
        <v>31</v>
      </c>
      <c r="AX536" s="14" t="s">
        <v>69</v>
      </c>
      <c r="AY536" s="247" t="s">
        <v>114</v>
      </c>
    </row>
    <row r="537" s="13" customFormat="1">
      <c r="A537" s="13"/>
      <c r="B537" s="225"/>
      <c r="C537" s="226"/>
      <c r="D537" s="227" t="s">
        <v>124</v>
      </c>
      <c r="E537" s="228" t="s">
        <v>19</v>
      </c>
      <c r="F537" s="229" t="s">
        <v>614</v>
      </c>
      <c r="G537" s="226"/>
      <c r="H537" s="230">
        <v>260</v>
      </c>
      <c r="I537" s="231"/>
      <c r="J537" s="226"/>
      <c r="K537" s="226"/>
      <c r="L537" s="232"/>
      <c r="M537" s="233"/>
      <c r="N537" s="234"/>
      <c r="O537" s="234"/>
      <c r="P537" s="234"/>
      <c r="Q537" s="234"/>
      <c r="R537" s="234"/>
      <c r="S537" s="234"/>
      <c r="T537" s="23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6" t="s">
        <v>124</v>
      </c>
      <c r="AU537" s="236" t="s">
        <v>79</v>
      </c>
      <c r="AV537" s="13" t="s">
        <v>79</v>
      </c>
      <c r="AW537" s="13" t="s">
        <v>31</v>
      </c>
      <c r="AX537" s="13" t="s">
        <v>69</v>
      </c>
      <c r="AY537" s="236" t="s">
        <v>114</v>
      </c>
    </row>
    <row r="538" s="14" customFormat="1">
      <c r="A538" s="14"/>
      <c r="B538" s="237"/>
      <c r="C538" s="238"/>
      <c r="D538" s="227" t="s">
        <v>124</v>
      </c>
      <c r="E538" s="239" t="s">
        <v>19</v>
      </c>
      <c r="F538" s="240" t="s">
        <v>127</v>
      </c>
      <c r="G538" s="238"/>
      <c r="H538" s="241">
        <v>260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7" t="s">
        <v>124</v>
      </c>
      <c r="AU538" s="247" t="s">
        <v>79</v>
      </c>
      <c r="AV538" s="14" t="s">
        <v>121</v>
      </c>
      <c r="AW538" s="14" t="s">
        <v>31</v>
      </c>
      <c r="AX538" s="14" t="s">
        <v>77</v>
      </c>
      <c r="AY538" s="247" t="s">
        <v>114</v>
      </c>
    </row>
    <row r="539" s="2" customFormat="1" ht="16.5" customHeight="1">
      <c r="A539" s="41"/>
      <c r="B539" s="42"/>
      <c r="C539" s="207" t="s">
        <v>416</v>
      </c>
      <c r="D539" s="207" t="s">
        <v>116</v>
      </c>
      <c r="E539" s="208" t="s">
        <v>615</v>
      </c>
      <c r="F539" s="209" t="s">
        <v>616</v>
      </c>
      <c r="G539" s="210" t="s">
        <v>195</v>
      </c>
      <c r="H539" s="211">
        <v>32.149999999999999</v>
      </c>
      <c r="I539" s="212"/>
      <c r="J539" s="213">
        <f>ROUND(I539*H539,2)</f>
        <v>0</v>
      </c>
      <c r="K539" s="209" t="s">
        <v>120</v>
      </c>
      <c r="L539" s="47"/>
      <c r="M539" s="214" t="s">
        <v>19</v>
      </c>
      <c r="N539" s="215" t="s">
        <v>40</v>
      </c>
      <c r="O539" s="87"/>
      <c r="P539" s="216">
        <f>O539*H539</f>
        <v>0</v>
      </c>
      <c r="Q539" s="216">
        <v>3.1999999999999999E-05</v>
      </c>
      <c r="R539" s="216">
        <f>Q539*H539</f>
        <v>0.0010287999999999999</v>
      </c>
      <c r="S539" s="216">
        <v>0</v>
      </c>
      <c r="T539" s="217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8" t="s">
        <v>121</v>
      </c>
      <c r="AT539" s="218" t="s">
        <v>116</v>
      </c>
      <c r="AU539" s="218" t="s">
        <v>79</v>
      </c>
      <c r="AY539" s="20" t="s">
        <v>114</v>
      </c>
      <c r="BE539" s="219">
        <f>IF(N539="základní",J539,0)</f>
        <v>0</v>
      </c>
      <c r="BF539" s="219">
        <f>IF(N539="snížená",J539,0)</f>
        <v>0</v>
      </c>
      <c r="BG539" s="219">
        <f>IF(N539="zákl. přenesená",J539,0)</f>
        <v>0</v>
      </c>
      <c r="BH539" s="219">
        <f>IF(N539="sníž. přenesená",J539,0)</f>
        <v>0</v>
      </c>
      <c r="BI539" s="219">
        <f>IF(N539="nulová",J539,0)</f>
        <v>0</v>
      </c>
      <c r="BJ539" s="20" t="s">
        <v>77</v>
      </c>
      <c r="BK539" s="219">
        <f>ROUND(I539*H539,2)</f>
        <v>0</v>
      </c>
      <c r="BL539" s="20" t="s">
        <v>121</v>
      </c>
      <c r="BM539" s="218" t="s">
        <v>617</v>
      </c>
    </row>
    <row r="540" s="2" customFormat="1">
      <c r="A540" s="41"/>
      <c r="B540" s="42"/>
      <c r="C540" s="43"/>
      <c r="D540" s="220" t="s">
        <v>122</v>
      </c>
      <c r="E540" s="43"/>
      <c r="F540" s="221" t="s">
        <v>618</v>
      </c>
      <c r="G540" s="43"/>
      <c r="H540" s="43"/>
      <c r="I540" s="222"/>
      <c r="J540" s="43"/>
      <c r="K540" s="43"/>
      <c r="L540" s="47"/>
      <c r="M540" s="223"/>
      <c r="N540" s="224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122</v>
      </c>
      <c r="AU540" s="20" t="s">
        <v>79</v>
      </c>
    </row>
    <row r="541" s="13" customFormat="1">
      <c r="A541" s="13"/>
      <c r="B541" s="225"/>
      <c r="C541" s="226"/>
      <c r="D541" s="227" t="s">
        <v>124</v>
      </c>
      <c r="E541" s="228" t="s">
        <v>19</v>
      </c>
      <c r="F541" s="229" t="s">
        <v>619</v>
      </c>
      <c r="G541" s="226"/>
      <c r="H541" s="230">
        <v>32.149999999999999</v>
      </c>
      <c r="I541" s="231"/>
      <c r="J541" s="226"/>
      <c r="K541" s="226"/>
      <c r="L541" s="232"/>
      <c r="M541" s="233"/>
      <c r="N541" s="234"/>
      <c r="O541" s="234"/>
      <c r="P541" s="234"/>
      <c r="Q541" s="234"/>
      <c r="R541" s="234"/>
      <c r="S541" s="234"/>
      <c r="T541" s="23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6" t="s">
        <v>124</v>
      </c>
      <c r="AU541" s="236" t="s">
        <v>79</v>
      </c>
      <c r="AV541" s="13" t="s">
        <v>79</v>
      </c>
      <c r="AW541" s="13" t="s">
        <v>31</v>
      </c>
      <c r="AX541" s="13" t="s">
        <v>69</v>
      </c>
      <c r="AY541" s="236" t="s">
        <v>114</v>
      </c>
    </row>
    <row r="542" s="14" customFormat="1">
      <c r="A542" s="14"/>
      <c r="B542" s="237"/>
      <c r="C542" s="238"/>
      <c r="D542" s="227" t="s">
        <v>124</v>
      </c>
      <c r="E542" s="239" t="s">
        <v>19</v>
      </c>
      <c r="F542" s="240" t="s">
        <v>127</v>
      </c>
      <c r="G542" s="238"/>
      <c r="H542" s="241">
        <v>32.149999999999999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124</v>
      </c>
      <c r="AU542" s="247" t="s">
        <v>79</v>
      </c>
      <c r="AV542" s="14" t="s">
        <v>121</v>
      </c>
      <c r="AW542" s="14" t="s">
        <v>31</v>
      </c>
      <c r="AX542" s="14" t="s">
        <v>77</v>
      </c>
      <c r="AY542" s="247" t="s">
        <v>114</v>
      </c>
    </row>
    <row r="543" s="2" customFormat="1" ht="16.5" customHeight="1">
      <c r="A543" s="41"/>
      <c r="B543" s="42"/>
      <c r="C543" s="269" t="s">
        <v>620</v>
      </c>
      <c r="D543" s="269" t="s">
        <v>413</v>
      </c>
      <c r="E543" s="270" t="s">
        <v>621</v>
      </c>
      <c r="F543" s="271" t="s">
        <v>622</v>
      </c>
      <c r="G543" s="272" t="s">
        <v>195</v>
      </c>
      <c r="H543" s="273">
        <v>33.119999999999997</v>
      </c>
      <c r="I543" s="274"/>
      <c r="J543" s="275">
        <f>ROUND(I543*H543,2)</f>
        <v>0</v>
      </c>
      <c r="K543" s="271" t="s">
        <v>120</v>
      </c>
      <c r="L543" s="276"/>
      <c r="M543" s="277" t="s">
        <v>19</v>
      </c>
      <c r="N543" s="278" t="s">
        <v>40</v>
      </c>
      <c r="O543" s="87"/>
      <c r="P543" s="216">
        <f>O543*H543</f>
        <v>0</v>
      </c>
      <c r="Q543" s="216">
        <v>0.039600000000000003</v>
      </c>
      <c r="R543" s="216">
        <f>Q543*H543</f>
        <v>1.3115520000000001</v>
      </c>
      <c r="S543" s="216">
        <v>0</v>
      </c>
      <c r="T543" s="217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8" t="s">
        <v>148</v>
      </c>
      <c r="AT543" s="218" t="s">
        <v>413</v>
      </c>
      <c r="AU543" s="218" t="s">
        <v>79</v>
      </c>
      <c r="AY543" s="20" t="s">
        <v>114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20" t="s">
        <v>77</v>
      </c>
      <c r="BK543" s="219">
        <f>ROUND(I543*H543,2)</f>
        <v>0</v>
      </c>
      <c r="BL543" s="20" t="s">
        <v>121</v>
      </c>
      <c r="BM543" s="218" t="s">
        <v>623</v>
      </c>
    </row>
    <row r="544" s="13" customFormat="1">
      <c r="A544" s="13"/>
      <c r="B544" s="225"/>
      <c r="C544" s="226"/>
      <c r="D544" s="227" t="s">
        <v>124</v>
      </c>
      <c r="E544" s="228" t="s">
        <v>19</v>
      </c>
      <c r="F544" s="229" t="s">
        <v>624</v>
      </c>
      <c r="G544" s="226"/>
      <c r="H544" s="230">
        <v>33.115000000000002</v>
      </c>
      <c r="I544" s="231"/>
      <c r="J544" s="226"/>
      <c r="K544" s="226"/>
      <c r="L544" s="232"/>
      <c r="M544" s="233"/>
      <c r="N544" s="234"/>
      <c r="O544" s="234"/>
      <c r="P544" s="234"/>
      <c r="Q544" s="234"/>
      <c r="R544" s="234"/>
      <c r="S544" s="234"/>
      <c r="T544" s="23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6" t="s">
        <v>124</v>
      </c>
      <c r="AU544" s="236" t="s">
        <v>79</v>
      </c>
      <c r="AV544" s="13" t="s">
        <v>79</v>
      </c>
      <c r="AW544" s="13" t="s">
        <v>31</v>
      </c>
      <c r="AX544" s="13" t="s">
        <v>69</v>
      </c>
      <c r="AY544" s="236" t="s">
        <v>114</v>
      </c>
    </row>
    <row r="545" s="14" customFormat="1">
      <c r="A545" s="14"/>
      <c r="B545" s="237"/>
      <c r="C545" s="238"/>
      <c r="D545" s="227" t="s">
        <v>124</v>
      </c>
      <c r="E545" s="239" t="s">
        <v>19</v>
      </c>
      <c r="F545" s="240" t="s">
        <v>127</v>
      </c>
      <c r="G545" s="238"/>
      <c r="H545" s="241">
        <v>33.115000000000002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7" t="s">
        <v>124</v>
      </c>
      <c r="AU545" s="247" t="s">
        <v>79</v>
      </c>
      <c r="AV545" s="14" t="s">
        <v>121</v>
      </c>
      <c r="AW545" s="14" t="s">
        <v>31</v>
      </c>
      <c r="AX545" s="14" t="s">
        <v>69</v>
      </c>
      <c r="AY545" s="247" t="s">
        <v>114</v>
      </c>
    </row>
    <row r="546" s="13" customFormat="1">
      <c r="A546" s="13"/>
      <c r="B546" s="225"/>
      <c r="C546" s="226"/>
      <c r="D546" s="227" t="s">
        <v>124</v>
      </c>
      <c r="E546" s="228" t="s">
        <v>19</v>
      </c>
      <c r="F546" s="229" t="s">
        <v>625</v>
      </c>
      <c r="G546" s="226"/>
      <c r="H546" s="230">
        <v>33.119999999999997</v>
      </c>
      <c r="I546" s="231"/>
      <c r="J546" s="226"/>
      <c r="K546" s="226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124</v>
      </c>
      <c r="AU546" s="236" t="s">
        <v>79</v>
      </c>
      <c r="AV546" s="13" t="s">
        <v>79</v>
      </c>
      <c r="AW546" s="13" t="s">
        <v>31</v>
      </c>
      <c r="AX546" s="13" t="s">
        <v>69</v>
      </c>
      <c r="AY546" s="236" t="s">
        <v>114</v>
      </c>
    </row>
    <row r="547" s="14" customFormat="1">
      <c r="A547" s="14"/>
      <c r="B547" s="237"/>
      <c r="C547" s="238"/>
      <c r="D547" s="227" t="s">
        <v>124</v>
      </c>
      <c r="E547" s="239" t="s">
        <v>19</v>
      </c>
      <c r="F547" s="240" t="s">
        <v>127</v>
      </c>
      <c r="G547" s="238"/>
      <c r="H547" s="241">
        <v>33.119999999999997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7" t="s">
        <v>124</v>
      </c>
      <c r="AU547" s="247" t="s">
        <v>79</v>
      </c>
      <c r="AV547" s="14" t="s">
        <v>121</v>
      </c>
      <c r="AW547" s="14" t="s">
        <v>31</v>
      </c>
      <c r="AX547" s="14" t="s">
        <v>77</v>
      </c>
      <c r="AY547" s="247" t="s">
        <v>114</v>
      </c>
    </row>
    <row r="548" s="2" customFormat="1" ht="24.15" customHeight="1">
      <c r="A548" s="41"/>
      <c r="B548" s="42"/>
      <c r="C548" s="207" t="s">
        <v>421</v>
      </c>
      <c r="D548" s="207" t="s">
        <v>116</v>
      </c>
      <c r="E548" s="208" t="s">
        <v>626</v>
      </c>
      <c r="F548" s="209" t="s">
        <v>627</v>
      </c>
      <c r="G548" s="210" t="s">
        <v>474</v>
      </c>
      <c r="H548" s="211">
        <v>47</v>
      </c>
      <c r="I548" s="212"/>
      <c r="J548" s="213">
        <f>ROUND(I548*H548,2)</f>
        <v>0</v>
      </c>
      <c r="K548" s="209" t="s">
        <v>628</v>
      </c>
      <c r="L548" s="47"/>
      <c r="M548" s="214" t="s">
        <v>19</v>
      </c>
      <c r="N548" s="215" t="s">
        <v>40</v>
      </c>
      <c r="O548" s="87"/>
      <c r="P548" s="216">
        <f>O548*H548</f>
        <v>0</v>
      </c>
      <c r="Q548" s="216">
        <v>0</v>
      </c>
      <c r="R548" s="216">
        <f>Q548*H548</f>
        <v>0</v>
      </c>
      <c r="S548" s="216">
        <v>0</v>
      </c>
      <c r="T548" s="217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8" t="s">
        <v>121</v>
      </c>
      <c r="AT548" s="218" t="s">
        <v>116</v>
      </c>
      <c r="AU548" s="218" t="s">
        <v>79</v>
      </c>
      <c r="AY548" s="20" t="s">
        <v>114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20" t="s">
        <v>77</v>
      </c>
      <c r="BK548" s="219">
        <f>ROUND(I548*H548,2)</f>
        <v>0</v>
      </c>
      <c r="BL548" s="20" t="s">
        <v>121</v>
      </c>
      <c r="BM548" s="218" t="s">
        <v>629</v>
      </c>
    </row>
    <row r="549" s="2" customFormat="1">
      <c r="A549" s="41"/>
      <c r="B549" s="42"/>
      <c r="C549" s="43"/>
      <c r="D549" s="220" t="s">
        <v>122</v>
      </c>
      <c r="E549" s="43"/>
      <c r="F549" s="221" t="s">
        <v>630</v>
      </c>
      <c r="G549" s="43"/>
      <c r="H549" s="43"/>
      <c r="I549" s="222"/>
      <c r="J549" s="43"/>
      <c r="K549" s="43"/>
      <c r="L549" s="47"/>
      <c r="M549" s="223"/>
      <c r="N549" s="224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122</v>
      </c>
      <c r="AU549" s="20" t="s">
        <v>79</v>
      </c>
    </row>
    <row r="550" s="13" customFormat="1">
      <c r="A550" s="13"/>
      <c r="B550" s="225"/>
      <c r="C550" s="226"/>
      <c r="D550" s="227" t="s">
        <v>124</v>
      </c>
      <c r="E550" s="228" t="s">
        <v>19</v>
      </c>
      <c r="F550" s="229" t="s">
        <v>631</v>
      </c>
      <c r="G550" s="226"/>
      <c r="H550" s="230">
        <v>47</v>
      </c>
      <c r="I550" s="231"/>
      <c r="J550" s="226"/>
      <c r="K550" s="226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124</v>
      </c>
      <c r="AU550" s="236" t="s">
        <v>79</v>
      </c>
      <c r="AV550" s="13" t="s">
        <v>79</v>
      </c>
      <c r="AW550" s="13" t="s">
        <v>31</v>
      </c>
      <c r="AX550" s="13" t="s">
        <v>69</v>
      </c>
      <c r="AY550" s="236" t="s">
        <v>114</v>
      </c>
    </row>
    <row r="551" s="14" customFormat="1">
      <c r="A551" s="14"/>
      <c r="B551" s="237"/>
      <c r="C551" s="238"/>
      <c r="D551" s="227" t="s">
        <v>124</v>
      </c>
      <c r="E551" s="239" t="s">
        <v>19</v>
      </c>
      <c r="F551" s="240" t="s">
        <v>127</v>
      </c>
      <c r="G551" s="238"/>
      <c r="H551" s="241">
        <v>47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7" t="s">
        <v>124</v>
      </c>
      <c r="AU551" s="247" t="s">
        <v>79</v>
      </c>
      <c r="AV551" s="14" t="s">
        <v>121</v>
      </c>
      <c r="AW551" s="14" t="s">
        <v>31</v>
      </c>
      <c r="AX551" s="14" t="s">
        <v>77</v>
      </c>
      <c r="AY551" s="247" t="s">
        <v>114</v>
      </c>
    </row>
    <row r="552" s="2" customFormat="1" ht="16.5" customHeight="1">
      <c r="A552" s="41"/>
      <c r="B552" s="42"/>
      <c r="C552" s="269" t="s">
        <v>632</v>
      </c>
      <c r="D552" s="269" t="s">
        <v>413</v>
      </c>
      <c r="E552" s="270" t="s">
        <v>633</v>
      </c>
      <c r="F552" s="271" t="s">
        <v>634</v>
      </c>
      <c r="G552" s="272" t="s">
        <v>474</v>
      </c>
      <c r="H552" s="273">
        <v>48</v>
      </c>
      <c r="I552" s="274"/>
      <c r="J552" s="275">
        <f>ROUND(I552*H552,2)</f>
        <v>0</v>
      </c>
      <c r="K552" s="271" t="s">
        <v>19</v>
      </c>
      <c r="L552" s="276"/>
      <c r="M552" s="277" t="s">
        <v>19</v>
      </c>
      <c r="N552" s="278" t="s">
        <v>40</v>
      </c>
      <c r="O552" s="87"/>
      <c r="P552" s="216">
        <f>O552*H552</f>
        <v>0</v>
      </c>
      <c r="Q552" s="216">
        <v>0</v>
      </c>
      <c r="R552" s="216">
        <f>Q552*H552</f>
        <v>0</v>
      </c>
      <c r="S552" s="216">
        <v>0</v>
      </c>
      <c r="T552" s="21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8" t="s">
        <v>148</v>
      </c>
      <c r="AT552" s="218" t="s">
        <v>413</v>
      </c>
      <c r="AU552" s="218" t="s">
        <v>79</v>
      </c>
      <c r="AY552" s="20" t="s">
        <v>114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20" t="s">
        <v>77</v>
      </c>
      <c r="BK552" s="219">
        <f>ROUND(I552*H552,2)</f>
        <v>0</v>
      </c>
      <c r="BL552" s="20" t="s">
        <v>121</v>
      </c>
      <c r="BM552" s="218" t="s">
        <v>635</v>
      </c>
    </row>
    <row r="553" s="13" customFormat="1">
      <c r="A553" s="13"/>
      <c r="B553" s="225"/>
      <c r="C553" s="226"/>
      <c r="D553" s="227" t="s">
        <v>124</v>
      </c>
      <c r="E553" s="228" t="s">
        <v>19</v>
      </c>
      <c r="F553" s="229" t="s">
        <v>636</v>
      </c>
      <c r="G553" s="226"/>
      <c r="H553" s="230">
        <v>48.409999999999997</v>
      </c>
      <c r="I553" s="231"/>
      <c r="J553" s="226"/>
      <c r="K553" s="226"/>
      <c r="L553" s="232"/>
      <c r="M553" s="233"/>
      <c r="N553" s="234"/>
      <c r="O553" s="234"/>
      <c r="P553" s="234"/>
      <c r="Q553" s="234"/>
      <c r="R553" s="234"/>
      <c r="S553" s="234"/>
      <c r="T553" s="23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6" t="s">
        <v>124</v>
      </c>
      <c r="AU553" s="236" t="s">
        <v>79</v>
      </c>
      <c r="AV553" s="13" t="s">
        <v>79</v>
      </c>
      <c r="AW553" s="13" t="s">
        <v>31</v>
      </c>
      <c r="AX553" s="13" t="s">
        <v>69</v>
      </c>
      <c r="AY553" s="236" t="s">
        <v>114</v>
      </c>
    </row>
    <row r="554" s="14" customFormat="1">
      <c r="A554" s="14"/>
      <c r="B554" s="237"/>
      <c r="C554" s="238"/>
      <c r="D554" s="227" t="s">
        <v>124</v>
      </c>
      <c r="E554" s="239" t="s">
        <v>19</v>
      </c>
      <c r="F554" s="240" t="s">
        <v>127</v>
      </c>
      <c r="G554" s="238"/>
      <c r="H554" s="241">
        <v>48.409999999999997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7" t="s">
        <v>124</v>
      </c>
      <c r="AU554" s="247" t="s">
        <v>79</v>
      </c>
      <c r="AV554" s="14" t="s">
        <v>121</v>
      </c>
      <c r="AW554" s="14" t="s">
        <v>31</v>
      </c>
      <c r="AX554" s="14" t="s">
        <v>69</v>
      </c>
      <c r="AY554" s="247" t="s">
        <v>114</v>
      </c>
    </row>
    <row r="555" s="13" customFormat="1">
      <c r="A555" s="13"/>
      <c r="B555" s="225"/>
      <c r="C555" s="226"/>
      <c r="D555" s="227" t="s">
        <v>124</v>
      </c>
      <c r="E555" s="228" t="s">
        <v>19</v>
      </c>
      <c r="F555" s="229" t="s">
        <v>302</v>
      </c>
      <c r="G555" s="226"/>
      <c r="H555" s="230">
        <v>48</v>
      </c>
      <c r="I555" s="231"/>
      <c r="J555" s="226"/>
      <c r="K555" s="226"/>
      <c r="L555" s="232"/>
      <c r="M555" s="233"/>
      <c r="N555" s="234"/>
      <c r="O555" s="234"/>
      <c r="P555" s="234"/>
      <c r="Q555" s="234"/>
      <c r="R555" s="234"/>
      <c r="S555" s="234"/>
      <c r="T555" s="23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6" t="s">
        <v>124</v>
      </c>
      <c r="AU555" s="236" t="s">
        <v>79</v>
      </c>
      <c r="AV555" s="13" t="s">
        <v>79</v>
      </c>
      <c r="AW555" s="13" t="s">
        <v>31</v>
      </c>
      <c r="AX555" s="13" t="s">
        <v>69</v>
      </c>
      <c r="AY555" s="236" t="s">
        <v>114</v>
      </c>
    </row>
    <row r="556" s="14" customFormat="1">
      <c r="A556" s="14"/>
      <c r="B556" s="237"/>
      <c r="C556" s="238"/>
      <c r="D556" s="227" t="s">
        <v>124</v>
      </c>
      <c r="E556" s="239" t="s">
        <v>19</v>
      </c>
      <c r="F556" s="240" t="s">
        <v>127</v>
      </c>
      <c r="G556" s="238"/>
      <c r="H556" s="241">
        <v>48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7" t="s">
        <v>124</v>
      </c>
      <c r="AU556" s="247" t="s">
        <v>79</v>
      </c>
      <c r="AV556" s="14" t="s">
        <v>121</v>
      </c>
      <c r="AW556" s="14" t="s">
        <v>31</v>
      </c>
      <c r="AX556" s="14" t="s">
        <v>77</v>
      </c>
      <c r="AY556" s="247" t="s">
        <v>114</v>
      </c>
    </row>
    <row r="557" s="2" customFormat="1" ht="24.15" customHeight="1">
      <c r="A557" s="41"/>
      <c r="B557" s="42"/>
      <c r="C557" s="207" t="s">
        <v>431</v>
      </c>
      <c r="D557" s="207" t="s">
        <v>116</v>
      </c>
      <c r="E557" s="208" t="s">
        <v>637</v>
      </c>
      <c r="F557" s="209" t="s">
        <v>638</v>
      </c>
      <c r="G557" s="210" t="s">
        <v>474</v>
      </c>
      <c r="H557" s="211">
        <v>44</v>
      </c>
      <c r="I557" s="212"/>
      <c r="J557" s="213">
        <f>ROUND(I557*H557,2)</f>
        <v>0</v>
      </c>
      <c r="K557" s="209" t="s">
        <v>19</v>
      </c>
      <c r="L557" s="47"/>
      <c r="M557" s="214" t="s">
        <v>19</v>
      </c>
      <c r="N557" s="215" t="s">
        <v>40</v>
      </c>
      <c r="O557" s="87"/>
      <c r="P557" s="216">
        <f>O557*H557</f>
        <v>0</v>
      </c>
      <c r="Q557" s="216">
        <v>0</v>
      </c>
      <c r="R557" s="216">
        <f>Q557*H557</f>
        <v>0</v>
      </c>
      <c r="S557" s="216">
        <v>0</v>
      </c>
      <c r="T557" s="217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8" t="s">
        <v>121</v>
      </c>
      <c r="AT557" s="218" t="s">
        <v>116</v>
      </c>
      <c r="AU557" s="218" t="s">
        <v>79</v>
      </c>
      <c r="AY557" s="20" t="s">
        <v>114</v>
      </c>
      <c r="BE557" s="219">
        <f>IF(N557="základní",J557,0)</f>
        <v>0</v>
      </c>
      <c r="BF557" s="219">
        <f>IF(N557="snížená",J557,0)</f>
        <v>0</v>
      </c>
      <c r="BG557" s="219">
        <f>IF(N557="zákl. přenesená",J557,0)</f>
        <v>0</v>
      </c>
      <c r="BH557" s="219">
        <f>IF(N557="sníž. přenesená",J557,0)</f>
        <v>0</v>
      </c>
      <c r="BI557" s="219">
        <f>IF(N557="nulová",J557,0)</f>
        <v>0</v>
      </c>
      <c r="BJ557" s="20" t="s">
        <v>77</v>
      </c>
      <c r="BK557" s="219">
        <f>ROUND(I557*H557,2)</f>
        <v>0</v>
      </c>
      <c r="BL557" s="20" t="s">
        <v>121</v>
      </c>
      <c r="BM557" s="218" t="s">
        <v>639</v>
      </c>
    </row>
    <row r="558" s="13" customFormat="1">
      <c r="A558" s="13"/>
      <c r="B558" s="225"/>
      <c r="C558" s="226"/>
      <c r="D558" s="227" t="s">
        <v>124</v>
      </c>
      <c r="E558" s="228" t="s">
        <v>19</v>
      </c>
      <c r="F558" s="229" t="s">
        <v>640</v>
      </c>
      <c r="G558" s="226"/>
      <c r="H558" s="230">
        <v>26</v>
      </c>
      <c r="I558" s="231"/>
      <c r="J558" s="226"/>
      <c r="K558" s="226"/>
      <c r="L558" s="232"/>
      <c r="M558" s="233"/>
      <c r="N558" s="234"/>
      <c r="O558" s="234"/>
      <c r="P558" s="234"/>
      <c r="Q558" s="234"/>
      <c r="R558" s="234"/>
      <c r="S558" s="234"/>
      <c r="T558" s="23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6" t="s">
        <v>124</v>
      </c>
      <c r="AU558" s="236" t="s">
        <v>79</v>
      </c>
      <c r="AV558" s="13" t="s">
        <v>79</v>
      </c>
      <c r="AW558" s="13" t="s">
        <v>31</v>
      </c>
      <c r="AX558" s="13" t="s">
        <v>69</v>
      </c>
      <c r="AY558" s="236" t="s">
        <v>114</v>
      </c>
    </row>
    <row r="559" s="13" customFormat="1">
      <c r="A559" s="13"/>
      <c r="B559" s="225"/>
      <c r="C559" s="226"/>
      <c r="D559" s="227" t="s">
        <v>124</v>
      </c>
      <c r="E559" s="228" t="s">
        <v>19</v>
      </c>
      <c r="F559" s="229" t="s">
        <v>641</v>
      </c>
      <c r="G559" s="226"/>
      <c r="H559" s="230">
        <v>18</v>
      </c>
      <c r="I559" s="231"/>
      <c r="J559" s="226"/>
      <c r="K559" s="226"/>
      <c r="L559" s="232"/>
      <c r="M559" s="233"/>
      <c r="N559" s="234"/>
      <c r="O559" s="234"/>
      <c r="P559" s="234"/>
      <c r="Q559" s="234"/>
      <c r="R559" s="234"/>
      <c r="S559" s="234"/>
      <c r="T559" s="235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6" t="s">
        <v>124</v>
      </c>
      <c r="AU559" s="236" t="s">
        <v>79</v>
      </c>
      <c r="AV559" s="13" t="s">
        <v>79</v>
      </c>
      <c r="AW559" s="13" t="s">
        <v>31</v>
      </c>
      <c r="AX559" s="13" t="s">
        <v>69</v>
      </c>
      <c r="AY559" s="236" t="s">
        <v>114</v>
      </c>
    </row>
    <row r="560" s="14" customFormat="1">
      <c r="A560" s="14"/>
      <c r="B560" s="237"/>
      <c r="C560" s="238"/>
      <c r="D560" s="227" t="s">
        <v>124</v>
      </c>
      <c r="E560" s="239" t="s">
        <v>19</v>
      </c>
      <c r="F560" s="240" t="s">
        <v>127</v>
      </c>
      <c r="G560" s="238"/>
      <c r="H560" s="241">
        <v>44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7" t="s">
        <v>124</v>
      </c>
      <c r="AU560" s="247" t="s">
        <v>79</v>
      </c>
      <c r="AV560" s="14" t="s">
        <v>121</v>
      </c>
      <c r="AW560" s="14" t="s">
        <v>31</v>
      </c>
      <c r="AX560" s="14" t="s">
        <v>77</v>
      </c>
      <c r="AY560" s="247" t="s">
        <v>114</v>
      </c>
    </row>
    <row r="561" s="2" customFormat="1" ht="16.5" customHeight="1">
      <c r="A561" s="41"/>
      <c r="B561" s="42"/>
      <c r="C561" s="269" t="s">
        <v>642</v>
      </c>
      <c r="D561" s="269" t="s">
        <v>413</v>
      </c>
      <c r="E561" s="270" t="s">
        <v>643</v>
      </c>
      <c r="F561" s="271" t="s">
        <v>644</v>
      </c>
      <c r="G561" s="272" t="s">
        <v>474</v>
      </c>
      <c r="H561" s="273">
        <v>44</v>
      </c>
      <c r="I561" s="274"/>
      <c r="J561" s="275">
        <f>ROUND(I561*H561,2)</f>
        <v>0</v>
      </c>
      <c r="K561" s="271" t="s">
        <v>120</v>
      </c>
      <c r="L561" s="276"/>
      <c r="M561" s="277" t="s">
        <v>19</v>
      </c>
      <c r="N561" s="278" t="s">
        <v>40</v>
      </c>
      <c r="O561" s="87"/>
      <c r="P561" s="216">
        <f>O561*H561</f>
        <v>0</v>
      </c>
      <c r="Q561" s="216">
        <v>0.0149</v>
      </c>
      <c r="R561" s="216">
        <f>Q561*H561</f>
        <v>0.65559999999999996</v>
      </c>
      <c r="S561" s="216">
        <v>0</v>
      </c>
      <c r="T561" s="217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18" t="s">
        <v>148</v>
      </c>
      <c r="AT561" s="218" t="s">
        <v>413</v>
      </c>
      <c r="AU561" s="218" t="s">
        <v>79</v>
      </c>
      <c r="AY561" s="20" t="s">
        <v>114</v>
      </c>
      <c r="BE561" s="219">
        <f>IF(N561="základní",J561,0)</f>
        <v>0</v>
      </c>
      <c r="BF561" s="219">
        <f>IF(N561="snížená",J561,0)</f>
        <v>0</v>
      </c>
      <c r="BG561" s="219">
        <f>IF(N561="zákl. přenesená",J561,0)</f>
        <v>0</v>
      </c>
      <c r="BH561" s="219">
        <f>IF(N561="sníž. přenesená",J561,0)</f>
        <v>0</v>
      </c>
      <c r="BI561" s="219">
        <f>IF(N561="nulová",J561,0)</f>
        <v>0</v>
      </c>
      <c r="BJ561" s="20" t="s">
        <v>77</v>
      </c>
      <c r="BK561" s="219">
        <f>ROUND(I561*H561,2)</f>
        <v>0</v>
      </c>
      <c r="BL561" s="20" t="s">
        <v>121</v>
      </c>
      <c r="BM561" s="218" t="s">
        <v>645</v>
      </c>
    </row>
    <row r="562" s="13" customFormat="1">
      <c r="A562" s="13"/>
      <c r="B562" s="225"/>
      <c r="C562" s="226"/>
      <c r="D562" s="227" t="s">
        <v>124</v>
      </c>
      <c r="E562" s="228" t="s">
        <v>19</v>
      </c>
      <c r="F562" s="229" t="s">
        <v>646</v>
      </c>
      <c r="G562" s="226"/>
      <c r="H562" s="230">
        <v>44.289999999999999</v>
      </c>
      <c r="I562" s="231"/>
      <c r="J562" s="226"/>
      <c r="K562" s="226"/>
      <c r="L562" s="232"/>
      <c r="M562" s="233"/>
      <c r="N562" s="234"/>
      <c r="O562" s="234"/>
      <c r="P562" s="234"/>
      <c r="Q562" s="234"/>
      <c r="R562" s="234"/>
      <c r="S562" s="234"/>
      <c r="T562" s="23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6" t="s">
        <v>124</v>
      </c>
      <c r="AU562" s="236" t="s">
        <v>79</v>
      </c>
      <c r="AV562" s="13" t="s">
        <v>79</v>
      </c>
      <c r="AW562" s="13" t="s">
        <v>31</v>
      </c>
      <c r="AX562" s="13" t="s">
        <v>69</v>
      </c>
      <c r="AY562" s="236" t="s">
        <v>114</v>
      </c>
    </row>
    <row r="563" s="14" customFormat="1">
      <c r="A563" s="14"/>
      <c r="B563" s="237"/>
      <c r="C563" s="238"/>
      <c r="D563" s="227" t="s">
        <v>124</v>
      </c>
      <c r="E563" s="239" t="s">
        <v>19</v>
      </c>
      <c r="F563" s="240" t="s">
        <v>127</v>
      </c>
      <c r="G563" s="238"/>
      <c r="H563" s="241">
        <v>44.289999999999999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7" t="s">
        <v>124</v>
      </c>
      <c r="AU563" s="247" t="s">
        <v>79</v>
      </c>
      <c r="AV563" s="14" t="s">
        <v>121</v>
      </c>
      <c r="AW563" s="14" t="s">
        <v>31</v>
      </c>
      <c r="AX563" s="14" t="s">
        <v>69</v>
      </c>
      <c r="AY563" s="247" t="s">
        <v>114</v>
      </c>
    </row>
    <row r="564" s="13" customFormat="1">
      <c r="A564" s="13"/>
      <c r="B564" s="225"/>
      <c r="C564" s="226"/>
      <c r="D564" s="227" t="s">
        <v>124</v>
      </c>
      <c r="E564" s="228" t="s">
        <v>19</v>
      </c>
      <c r="F564" s="229" t="s">
        <v>293</v>
      </c>
      <c r="G564" s="226"/>
      <c r="H564" s="230">
        <v>44</v>
      </c>
      <c r="I564" s="231"/>
      <c r="J564" s="226"/>
      <c r="K564" s="226"/>
      <c r="L564" s="232"/>
      <c r="M564" s="233"/>
      <c r="N564" s="234"/>
      <c r="O564" s="234"/>
      <c r="P564" s="234"/>
      <c r="Q564" s="234"/>
      <c r="R564" s="234"/>
      <c r="S564" s="234"/>
      <c r="T564" s="23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6" t="s">
        <v>124</v>
      </c>
      <c r="AU564" s="236" t="s">
        <v>79</v>
      </c>
      <c r="AV564" s="13" t="s">
        <v>79</v>
      </c>
      <c r="AW564" s="13" t="s">
        <v>31</v>
      </c>
      <c r="AX564" s="13" t="s">
        <v>69</v>
      </c>
      <c r="AY564" s="236" t="s">
        <v>114</v>
      </c>
    </row>
    <row r="565" s="14" customFormat="1">
      <c r="A565" s="14"/>
      <c r="B565" s="237"/>
      <c r="C565" s="238"/>
      <c r="D565" s="227" t="s">
        <v>124</v>
      </c>
      <c r="E565" s="239" t="s">
        <v>19</v>
      </c>
      <c r="F565" s="240" t="s">
        <v>127</v>
      </c>
      <c r="G565" s="238"/>
      <c r="H565" s="241">
        <v>44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7" t="s">
        <v>124</v>
      </c>
      <c r="AU565" s="247" t="s">
        <v>79</v>
      </c>
      <c r="AV565" s="14" t="s">
        <v>121</v>
      </c>
      <c r="AW565" s="14" t="s">
        <v>31</v>
      </c>
      <c r="AX565" s="14" t="s">
        <v>77</v>
      </c>
      <c r="AY565" s="247" t="s">
        <v>114</v>
      </c>
    </row>
    <row r="566" s="2" customFormat="1" ht="21.75" customHeight="1">
      <c r="A566" s="41"/>
      <c r="B566" s="42"/>
      <c r="C566" s="207" t="s">
        <v>435</v>
      </c>
      <c r="D566" s="207" t="s">
        <v>116</v>
      </c>
      <c r="E566" s="208" t="s">
        <v>647</v>
      </c>
      <c r="F566" s="209" t="s">
        <v>648</v>
      </c>
      <c r="G566" s="210" t="s">
        <v>474</v>
      </c>
      <c r="H566" s="211">
        <v>2</v>
      </c>
      <c r="I566" s="212"/>
      <c r="J566" s="213">
        <f>ROUND(I566*H566,2)</f>
        <v>0</v>
      </c>
      <c r="K566" s="209" t="s">
        <v>19</v>
      </c>
      <c r="L566" s="47"/>
      <c r="M566" s="214" t="s">
        <v>19</v>
      </c>
      <c r="N566" s="215" t="s">
        <v>40</v>
      </c>
      <c r="O566" s="87"/>
      <c r="P566" s="216">
        <f>O566*H566</f>
        <v>0</v>
      </c>
      <c r="Q566" s="216">
        <v>0</v>
      </c>
      <c r="R566" s="216">
        <f>Q566*H566</f>
        <v>0</v>
      </c>
      <c r="S566" s="216">
        <v>0</v>
      </c>
      <c r="T566" s="21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8" t="s">
        <v>121</v>
      </c>
      <c r="AT566" s="218" t="s">
        <v>116</v>
      </c>
      <c r="AU566" s="218" t="s">
        <v>79</v>
      </c>
      <c r="AY566" s="20" t="s">
        <v>114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20" t="s">
        <v>77</v>
      </c>
      <c r="BK566" s="219">
        <f>ROUND(I566*H566,2)</f>
        <v>0</v>
      </c>
      <c r="BL566" s="20" t="s">
        <v>121</v>
      </c>
      <c r="BM566" s="218" t="s">
        <v>649</v>
      </c>
    </row>
    <row r="567" s="13" customFormat="1">
      <c r="A567" s="13"/>
      <c r="B567" s="225"/>
      <c r="C567" s="226"/>
      <c r="D567" s="227" t="s">
        <v>124</v>
      </c>
      <c r="E567" s="228" t="s">
        <v>19</v>
      </c>
      <c r="F567" s="229" t="s">
        <v>650</v>
      </c>
      <c r="G567" s="226"/>
      <c r="H567" s="230">
        <v>1</v>
      </c>
      <c r="I567" s="231"/>
      <c r="J567" s="226"/>
      <c r="K567" s="226"/>
      <c r="L567" s="232"/>
      <c r="M567" s="233"/>
      <c r="N567" s="234"/>
      <c r="O567" s="234"/>
      <c r="P567" s="234"/>
      <c r="Q567" s="234"/>
      <c r="R567" s="234"/>
      <c r="S567" s="234"/>
      <c r="T567" s="235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6" t="s">
        <v>124</v>
      </c>
      <c r="AU567" s="236" t="s">
        <v>79</v>
      </c>
      <c r="AV567" s="13" t="s">
        <v>79</v>
      </c>
      <c r="AW567" s="13" t="s">
        <v>31</v>
      </c>
      <c r="AX567" s="13" t="s">
        <v>69</v>
      </c>
      <c r="AY567" s="236" t="s">
        <v>114</v>
      </c>
    </row>
    <row r="568" s="13" customFormat="1">
      <c r="A568" s="13"/>
      <c r="B568" s="225"/>
      <c r="C568" s="226"/>
      <c r="D568" s="227" t="s">
        <v>124</v>
      </c>
      <c r="E568" s="228" t="s">
        <v>19</v>
      </c>
      <c r="F568" s="229" t="s">
        <v>651</v>
      </c>
      <c r="G568" s="226"/>
      <c r="H568" s="230">
        <v>1</v>
      </c>
      <c r="I568" s="231"/>
      <c r="J568" s="226"/>
      <c r="K568" s="226"/>
      <c r="L568" s="232"/>
      <c r="M568" s="233"/>
      <c r="N568" s="234"/>
      <c r="O568" s="234"/>
      <c r="P568" s="234"/>
      <c r="Q568" s="234"/>
      <c r="R568" s="234"/>
      <c r="S568" s="234"/>
      <c r="T568" s="23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6" t="s">
        <v>124</v>
      </c>
      <c r="AU568" s="236" t="s">
        <v>79</v>
      </c>
      <c r="AV568" s="13" t="s">
        <v>79</v>
      </c>
      <c r="AW568" s="13" t="s">
        <v>31</v>
      </c>
      <c r="AX568" s="13" t="s">
        <v>69</v>
      </c>
      <c r="AY568" s="236" t="s">
        <v>114</v>
      </c>
    </row>
    <row r="569" s="14" customFormat="1">
      <c r="A569" s="14"/>
      <c r="B569" s="237"/>
      <c r="C569" s="238"/>
      <c r="D569" s="227" t="s">
        <v>124</v>
      </c>
      <c r="E569" s="239" t="s">
        <v>19</v>
      </c>
      <c r="F569" s="240" t="s">
        <v>127</v>
      </c>
      <c r="G569" s="238"/>
      <c r="H569" s="241">
        <v>2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7" t="s">
        <v>124</v>
      </c>
      <c r="AU569" s="247" t="s">
        <v>79</v>
      </c>
      <c r="AV569" s="14" t="s">
        <v>121</v>
      </c>
      <c r="AW569" s="14" t="s">
        <v>31</v>
      </c>
      <c r="AX569" s="14" t="s">
        <v>77</v>
      </c>
      <c r="AY569" s="247" t="s">
        <v>114</v>
      </c>
    </row>
    <row r="570" s="2" customFormat="1" ht="16.5" customHeight="1">
      <c r="A570" s="41"/>
      <c r="B570" s="42"/>
      <c r="C570" s="269" t="s">
        <v>652</v>
      </c>
      <c r="D570" s="269" t="s">
        <v>413</v>
      </c>
      <c r="E570" s="270" t="s">
        <v>653</v>
      </c>
      <c r="F570" s="271" t="s">
        <v>654</v>
      </c>
      <c r="G570" s="272" t="s">
        <v>474</v>
      </c>
      <c r="H570" s="273">
        <v>2.1000000000000001</v>
      </c>
      <c r="I570" s="274"/>
      <c r="J570" s="275">
        <f>ROUND(I570*H570,2)</f>
        <v>0</v>
      </c>
      <c r="K570" s="271" t="s">
        <v>120</v>
      </c>
      <c r="L570" s="276"/>
      <c r="M570" s="277" t="s">
        <v>19</v>
      </c>
      <c r="N570" s="278" t="s">
        <v>40</v>
      </c>
      <c r="O570" s="87"/>
      <c r="P570" s="216">
        <f>O570*H570</f>
        <v>0</v>
      </c>
      <c r="Q570" s="216">
        <v>0.0155</v>
      </c>
      <c r="R570" s="216">
        <f>Q570*H570</f>
        <v>0.032550000000000003</v>
      </c>
      <c r="S570" s="216">
        <v>0</v>
      </c>
      <c r="T570" s="217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8" t="s">
        <v>148</v>
      </c>
      <c r="AT570" s="218" t="s">
        <v>413</v>
      </c>
      <c r="AU570" s="218" t="s">
        <v>79</v>
      </c>
      <c r="AY570" s="20" t="s">
        <v>114</v>
      </c>
      <c r="BE570" s="219">
        <f>IF(N570="základní",J570,0)</f>
        <v>0</v>
      </c>
      <c r="BF570" s="219">
        <f>IF(N570="snížená",J570,0)</f>
        <v>0</v>
      </c>
      <c r="BG570" s="219">
        <f>IF(N570="zákl. přenesená",J570,0)</f>
        <v>0</v>
      </c>
      <c r="BH570" s="219">
        <f>IF(N570="sníž. přenesená",J570,0)</f>
        <v>0</v>
      </c>
      <c r="BI570" s="219">
        <f>IF(N570="nulová",J570,0)</f>
        <v>0</v>
      </c>
      <c r="BJ570" s="20" t="s">
        <v>77</v>
      </c>
      <c r="BK570" s="219">
        <f>ROUND(I570*H570,2)</f>
        <v>0</v>
      </c>
      <c r="BL570" s="20" t="s">
        <v>121</v>
      </c>
      <c r="BM570" s="218" t="s">
        <v>655</v>
      </c>
    </row>
    <row r="571" s="13" customFormat="1">
      <c r="A571" s="13"/>
      <c r="B571" s="225"/>
      <c r="C571" s="226"/>
      <c r="D571" s="227" t="s">
        <v>124</v>
      </c>
      <c r="E571" s="228" t="s">
        <v>19</v>
      </c>
      <c r="F571" s="229" t="s">
        <v>656</v>
      </c>
      <c r="G571" s="226"/>
      <c r="H571" s="230">
        <v>2.1000000000000001</v>
      </c>
      <c r="I571" s="231"/>
      <c r="J571" s="226"/>
      <c r="K571" s="226"/>
      <c r="L571" s="232"/>
      <c r="M571" s="233"/>
      <c r="N571" s="234"/>
      <c r="O571" s="234"/>
      <c r="P571" s="234"/>
      <c r="Q571" s="234"/>
      <c r="R571" s="234"/>
      <c r="S571" s="234"/>
      <c r="T571" s="23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6" t="s">
        <v>124</v>
      </c>
      <c r="AU571" s="236" t="s">
        <v>79</v>
      </c>
      <c r="AV571" s="13" t="s">
        <v>79</v>
      </c>
      <c r="AW571" s="13" t="s">
        <v>31</v>
      </c>
      <c r="AX571" s="13" t="s">
        <v>69</v>
      </c>
      <c r="AY571" s="236" t="s">
        <v>114</v>
      </c>
    </row>
    <row r="572" s="14" customFormat="1">
      <c r="A572" s="14"/>
      <c r="B572" s="237"/>
      <c r="C572" s="238"/>
      <c r="D572" s="227" t="s">
        <v>124</v>
      </c>
      <c r="E572" s="239" t="s">
        <v>19</v>
      </c>
      <c r="F572" s="240" t="s">
        <v>127</v>
      </c>
      <c r="G572" s="238"/>
      <c r="H572" s="241">
        <v>2.1000000000000001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7" t="s">
        <v>124</v>
      </c>
      <c r="AU572" s="247" t="s">
        <v>79</v>
      </c>
      <c r="AV572" s="14" t="s">
        <v>121</v>
      </c>
      <c r="AW572" s="14" t="s">
        <v>31</v>
      </c>
      <c r="AX572" s="14" t="s">
        <v>77</v>
      </c>
      <c r="AY572" s="247" t="s">
        <v>114</v>
      </c>
    </row>
    <row r="573" s="2" customFormat="1" ht="21.75" customHeight="1">
      <c r="A573" s="41"/>
      <c r="B573" s="42"/>
      <c r="C573" s="207" t="s">
        <v>440</v>
      </c>
      <c r="D573" s="207" t="s">
        <v>116</v>
      </c>
      <c r="E573" s="208" t="s">
        <v>657</v>
      </c>
      <c r="F573" s="209" t="s">
        <v>658</v>
      </c>
      <c r="G573" s="210" t="s">
        <v>183</v>
      </c>
      <c r="H573" s="211">
        <v>1.3999999999999999</v>
      </c>
      <c r="I573" s="212"/>
      <c r="J573" s="213">
        <f>ROUND(I573*H573,2)</f>
        <v>0</v>
      </c>
      <c r="K573" s="209" t="s">
        <v>120</v>
      </c>
      <c r="L573" s="47"/>
      <c r="M573" s="214" t="s">
        <v>19</v>
      </c>
      <c r="N573" s="215" t="s">
        <v>40</v>
      </c>
      <c r="O573" s="87"/>
      <c r="P573" s="216">
        <f>O573*H573</f>
        <v>0</v>
      </c>
      <c r="Q573" s="216">
        <v>0</v>
      </c>
      <c r="R573" s="216">
        <f>Q573*H573</f>
        <v>0</v>
      </c>
      <c r="S573" s="216">
        <v>1.9199999999999999</v>
      </c>
      <c r="T573" s="217">
        <f>S573*H573</f>
        <v>2.6879999999999997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8" t="s">
        <v>121</v>
      </c>
      <c r="AT573" s="218" t="s">
        <v>116</v>
      </c>
      <c r="AU573" s="218" t="s">
        <v>79</v>
      </c>
      <c r="AY573" s="20" t="s">
        <v>114</v>
      </c>
      <c r="BE573" s="219">
        <f>IF(N573="základní",J573,0)</f>
        <v>0</v>
      </c>
      <c r="BF573" s="219">
        <f>IF(N573="snížená",J573,0)</f>
        <v>0</v>
      </c>
      <c r="BG573" s="219">
        <f>IF(N573="zákl. přenesená",J573,0)</f>
        <v>0</v>
      </c>
      <c r="BH573" s="219">
        <f>IF(N573="sníž. přenesená",J573,0)</f>
        <v>0</v>
      </c>
      <c r="BI573" s="219">
        <f>IF(N573="nulová",J573,0)</f>
        <v>0</v>
      </c>
      <c r="BJ573" s="20" t="s">
        <v>77</v>
      </c>
      <c r="BK573" s="219">
        <f>ROUND(I573*H573,2)</f>
        <v>0</v>
      </c>
      <c r="BL573" s="20" t="s">
        <v>121</v>
      </c>
      <c r="BM573" s="218" t="s">
        <v>659</v>
      </c>
    </row>
    <row r="574" s="2" customFormat="1">
      <c r="A574" s="41"/>
      <c r="B574" s="42"/>
      <c r="C574" s="43"/>
      <c r="D574" s="220" t="s">
        <v>122</v>
      </c>
      <c r="E574" s="43"/>
      <c r="F574" s="221" t="s">
        <v>660</v>
      </c>
      <c r="G574" s="43"/>
      <c r="H574" s="43"/>
      <c r="I574" s="222"/>
      <c r="J574" s="43"/>
      <c r="K574" s="43"/>
      <c r="L574" s="47"/>
      <c r="M574" s="223"/>
      <c r="N574" s="224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122</v>
      </c>
      <c r="AU574" s="20" t="s">
        <v>79</v>
      </c>
    </row>
    <row r="575" s="13" customFormat="1">
      <c r="A575" s="13"/>
      <c r="B575" s="225"/>
      <c r="C575" s="226"/>
      <c r="D575" s="227" t="s">
        <v>124</v>
      </c>
      <c r="E575" s="228" t="s">
        <v>19</v>
      </c>
      <c r="F575" s="229" t="s">
        <v>661</v>
      </c>
      <c r="G575" s="226"/>
      <c r="H575" s="230">
        <v>1.3999999999999999</v>
      </c>
      <c r="I575" s="231"/>
      <c r="J575" s="226"/>
      <c r="K575" s="226"/>
      <c r="L575" s="232"/>
      <c r="M575" s="233"/>
      <c r="N575" s="234"/>
      <c r="O575" s="234"/>
      <c r="P575" s="234"/>
      <c r="Q575" s="234"/>
      <c r="R575" s="234"/>
      <c r="S575" s="234"/>
      <c r="T575" s="23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6" t="s">
        <v>124</v>
      </c>
      <c r="AU575" s="236" t="s">
        <v>79</v>
      </c>
      <c r="AV575" s="13" t="s">
        <v>79</v>
      </c>
      <c r="AW575" s="13" t="s">
        <v>31</v>
      </c>
      <c r="AX575" s="13" t="s">
        <v>69</v>
      </c>
      <c r="AY575" s="236" t="s">
        <v>114</v>
      </c>
    </row>
    <row r="576" s="14" customFormat="1">
      <c r="A576" s="14"/>
      <c r="B576" s="237"/>
      <c r="C576" s="238"/>
      <c r="D576" s="227" t="s">
        <v>124</v>
      </c>
      <c r="E576" s="239" t="s">
        <v>19</v>
      </c>
      <c r="F576" s="240" t="s">
        <v>127</v>
      </c>
      <c r="G576" s="238"/>
      <c r="H576" s="241">
        <v>1.3999999999999999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7" t="s">
        <v>124</v>
      </c>
      <c r="AU576" s="247" t="s">
        <v>79</v>
      </c>
      <c r="AV576" s="14" t="s">
        <v>121</v>
      </c>
      <c r="AW576" s="14" t="s">
        <v>31</v>
      </c>
      <c r="AX576" s="14" t="s">
        <v>77</v>
      </c>
      <c r="AY576" s="247" t="s">
        <v>114</v>
      </c>
    </row>
    <row r="577" s="2" customFormat="1" ht="16.5" customHeight="1">
      <c r="A577" s="41"/>
      <c r="B577" s="42"/>
      <c r="C577" s="207" t="s">
        <v>662</v>
      </c>
      <c r="D577" s="207" t="s">
        <v>116</v>
      </c>
      <c r="E577" s="208" t="s">
        <v>663</v>
      </c>
      <c r="F577" s="209" t="s">
        <v>664</v>
      </c>
      <c r="G577" s="210" t="s">
        <v>474</v>
      </c>
      <c r="H577" s="211">
        <v>1</v>
      </c>
      <c r="I577" s="212"/>
      <c r="J577" s="213">
        <f>ROUND(I577*H577,2)</f>
        <v>0</v>
      </c>
      <c r="K577" s="209" t="s">
        <v>19</v>
      </c>
      <c r="L577" s="47"/>
      <c r="M577" s="214" t="s">
        <v>19</v>
      </c>
      <c r="N577" s="215" t="s">
        <v>40</v>
      </c>
      <c r="O577" s="87"/>
      <c r="P577" s="216">
        <f>O577*H577</f>
        <v>0</v>
      </c>
      <c r="Q577" s="216">
        <v>0</v>
      </c>
      <c r="R577" s="216">
        <f>Q577*H577</f>
        <v>0</v>
      </c>
      <c r="S577" s="216">
        <v>0</v>
      </c>
      <c r="T577" s="217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8" t="s">
        <v>121</v>
      </c>
      <c r="AT577" s="218" t="s">
        <v>116</v>
      </c>
      <c r="AU577" s="218" t="s">
        <v>79</v>
      </c>
      <c r="AY577" s="20" t="s">
        <v>114</v>
      </c>
      <c r="BE577" s="219">
        <f>IF(N577="základní",J577,0)</f>
        <v>0</v>
      </c>
      <c r="BF577" s="219">
        <f>IF(N577="snížená",J577,0)</f>
        <v>0</v>
      </c>
      <c r="BG577" s="219">
        <f>IF(N577="zákl. přenesená",J577,0)</f>
        <v>0</v>
      </c>
      <c r="BH577" s="219">
        <f>IF(N577="sníž. přenesená",J577,0)</f>
        <v>0</v>
      </c>
      <c r="BI577" s="219">
        <f>IF(N577="nulová",J577,0)</f>
        <v>0</v>
      </c>
      <c r="BJ577" s="20" t="s">
        <v>77</v>
      </c>
      <c r="BK577" s="219">
        <f>ROUND(I577*H577,2)</f>
        <v>0</v>
      </c>
      <c r="BL577" s="20" t="s">
        <v>121</v>
      </c>
      <c r="BM577" s="218" t="s">
        <v>665</v>
      </c>
    </row>
    <row r="578" s="13" customFormat="1">
      <c r="A578" s="13"/>
      <c r="B578" s="225"/>
      <c r="C578" s="226"/>
      <c r="D578" s="227" t="s">
        <v>124</v>
      </c>
      <c r="E578" s="228" t="s">
        <v>19</v>
      </c>
      <c r="F578" s="229" t="s">
        <v>77</v>
      </c>
      <c r="G578" s="226"/>
      <c r="H578" s="230">
        <v>1</v>
      </c>
      <c r="I578" s="231"/>
      <c r="J578" s="226"/>
      <c r="K578" s="226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124</v>
      </c>
      <c r="AU578" s="236" t="s">
        <v>79</v>
      </c>
      <c r="AV578" s="13" t="s">
        <v>79</v>
      </c>
      <c r="AW578" s="13" t="s">
        <v>31</v>
      </c>
      <c r="AX578" s="13" t="s">
        <v>69</v>
      </c>
      <c r="AY578" s="236" t="s">
        <v>114</v>
      </c>
    </row>
    <row r="579" s="14" customFormat="1">
      <c r="A579" s="14"/>
      <c r="B579" s="237"/>
      <c r="C579" s="238"/>
      <c r="D579" s="227" t="s">
        <v>124</v>
      </c>
      <c r="E579" s="239" t="s">
        <v>19</v>
      </c>
      <c r="F579" s="240" t="s">
        <v>127</v>
      </c>
      <c r="G579" s="238"/>
      <c r="H579" s="241">
        <v>1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7" t="s">
        <v>124</v>
      </c>
      <c r="AU579" s="247" t="s">
        <v>79</v>
      </c>
      <c r="AV579" s="14" t="s">
        <v>121</v>
      </c>
      <c r="AW579" s="14" t="s">
        <v>31</v>
      </c>
      <c r="AX579" s="14" t="s">
        <v>77</v>
      </c>
      <c r="AY579" s="247" t="s">
        <v>114</v>
      </c>
    </row>
    <row r="580" s="2" customFormat="1" ht="16.5" customHeight="1">
      <c r="A580" s="41"/>
      <c r="B580" s="42"/>
      <c r="C580" s="207" t="s">
        <v>445</v>
      </c>
      <c r="D580" s="207" t="s">
        <v>116</v>
      </c>
      <c r="E580" s="208" t="s">
        <v>666</v>
      </c>
      <c r="F580" s="209" t="s">
        <v>667</v>
      </c>
      <c r="G580" s="210" t="s">
        <v>195</v>
      </c>
      <c r="H580" s="211">
        <v>6.3600000000000003</v>
      </c>
      <c r="I580" s="212"/>
      <c r="J580" s="213">
        <f>ROUND(I580*H580,2)</f>
        <v>0</v>
      </c>
      <c r="K580" s="209" t="s">
        <v>19</v>
      </c>
      <c r="L580" s="47"/>
      <c r="M580" s="214" t="s">
        <v>19</v>
      </c>
      <c r="N580" s="215" t="s">
        <v>40</v>
      </c>
      <c r="O580" s="87"/>
      <c r="P580" s="216">
        <f>O580*H580</f>
        <v>0</v>
      </c>
      <c r="Q580" s="216">
        <v>0</v>
      </c>
      <c r="R580" s="216">
        <f>Q580*H580</f>
        <v>0</v>
      </c>
      <c r="S580" s="216">
        <v>0</v>
      </c>
      <c r="T580" s="21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121</v>
      </c>
      <c r="AT580" s="218" t="s">
        <v>116</v>
      </c>
      <c r="AU580" s="218" t="s">
        <v>79</v>
      </c>
      <c r="AY580" s="20" t="s">
        <v>114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20" t="s">
        <v>77</v>
      </c>
      <c r="BK580" s="219">
        <f>ROUND(I580*H580,2)</f>
        <v>0</v>
      </c>
      <c r="BL580" s="20" t="s">
        <v>121</v>
      </c>
      <c r="BM580" s="218" t="s">
        <v>668</v>
      </c>
    </row>
    <row r="581" s="13" customFormat="1">
      <c r="A581" s="13"/>
      <c r="B581" s="225"/>
      <c r="C581" s="226"/>
      <c r="D581" s="227" t="s">
        <v>124</v>
      </c>
      <c r="E581" s="228" t="s">
        <v>19</v>
      </c>
      <c r="F581" s="229" t="s">
        <v>669</v>
      </c>
      <c r="G581" s="226"/>
      <c r="H581" s="230">
        <v>6.3600000000000003</v>
      </c>
      <c r="I581" s="231"/>
      <c r="J581" s="226"/>
      <c r="K581" s="226"/>
      <c r="L581" s="232"/>
      <c r="M581" s="233"/>
      <c r="N581" s="234"/>
      <c r="O581" s="234"/>
      <c r="P581" s="234"/>
      <c r="Q581" s="234"/>
      <c r="R581" s="234"/>
      <c r="S581" s="234"/>
      <c r="T581" s="23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6" t="s">
        <v>124</v>
      </c>
      <c r="AU581" s="236" t="s">
        <v>79</v>
      </c>
      <c r="AV581" s="13" t="s">
        <v>79</v>
      </c>
      <c r="AW581" s="13" t="s">
        <v>31</v>
      </c>
      <c r="AX581" s="13" t="s">
        <v>69</v>
      </c>
      <c r="AY581" s="236" t="s">
        <v>114</v>
      </c>
    </row>
    <row r="582" s="14" customFormat="1">
      <c r="A582" s="14"/>
      <c r="B582" s="237"/>
      <c r="C582" s="238"/>
      <c r="D582" s="227" t="s">
        <v>124</v>
      </c>
      <c r="E582" s="239" t="s">
        <v>19</v>
      </c>
      <c r="F582" s="240" t="s">
        <v>127</v>
      </c>
      <c r="G582" s="238"/>
      <c r="H582" s="241">
        <v>6.3600000000000003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7" t="s">
        <v>124</v>
      </c>
      <c r="AU582" s="247" t="s">
        <v>79</v>
      </c>
      <c r="AV582" s="14" t="s">
        <v>121</v>
      </c>
      <c r="AW582" s="14" t="s">
        <v>31</v>
      </c>
      <c r="AX582" s="14" t="s">
        <v>77</v>
      </c>
      <c r="AY582" s="247" t="s">
        <v>114</v>
      </c>
    </row>
    <row r="583" s="2" customFormat="1" ht="16.5" customHeight="1">
      <c r="A583" s="41"/>
      <c r="B583" s="42"/>
      <c r="C583" s="207" t="s">
        <v>670</v>
      </c>
      <c r="D583" s="207" t="s">
        <v>116</v>
      </c>
      <c r="E583" s="208" t="s">
        <v>671</v>
      </c>
      <c r="F583" s="209" t="s">
        <v>672</v>
      </c>
      <c r="G583" s="210" t="s">
        <v>195</v>
      </c>
      <c r="H583" s="211">
        <v>295.33999999999997</v>
      </c>
      <c r="I583" s="212"/>
      <c r="J583" s="213">
        <f>ROUND(I583*H583,2)</f>
        <v>0</v>
      </c>
      <c r="K583" s="209" t="s">
        <v>19</v>
      </c>
      <c r="L583" s="47"/>
      <c r="M583" s="214" t="s">
        <v>19</v>
      </c>
      <c r="N583" s="215" t="s">
        <v>40</v>
      </c>
      <c r="O583" s="87"/>
      <c r="P583" s="216">
        <f>O583*H583</f>
        <v>0</v>
      </c>
      <c r="Q583" s="216">
        <v>0</v>
      </c>
      <c r="R583" s="216">
        <f>Q583*H583</f>
        <v>0</v>
      </c>
      <c r="S583" s="216">
        <v>0</v>
      </c>
      <c r="T583" s="217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8" t="s">
        <v>121</v>
      </c>
      <c r="AT583" s="218" t="s">
        <v>116</v>
      </c>
      <c r="AU583" s="218" t="s">
        <v>79</v>
      </c>
      <c r="AY583" s="20" t="s">
        <v>114</v>
      </c>
      <c r="BE583" s="219">
        <f>IF(N583="základní",J583,0)</f>
        <v>0</v>
      </c>
      <c r="BF583" s="219">
        <f>IF(N583="snížená",J583,0)</f>
        <v>0</v>
      </c>
      <c r="BG583" s="219">
        <f>IF(N583="zákl. přenesená",J583,0)</f>
        <v>0</v>
      </c>
      <c r="BH583" s="219">
        <f>IF(N583="sníž. přenesená",J583,0)</f>
        <v>0</v>
      </c>
      <c r="BI583" s="219">
        <f>IF(N583="nulová",J583,0)</f>
        <v>0</v>
      </c>
      <c r="BJ583" s="20" t="s">
        <v>77</v>
      </c>
      <c r="BK583" s="219">
        <f>ROUND(I583*H583,2)</f>
        <v>0</v>
      </c>
      <c r="BL583" s="20" t="s">
        <v>121</v>
      </c>
      <c r="BM583" s="218" t="s">
        <v>673</v>
      </c>
    </row>
    <row r="584" s="13" customFormat="1">
      <c r="A584" s="13"/>
      <c r="B584" s="225"/>
      <c r="C584" s="226"/>
      <c r="D584" s="227" t="s">
        <v>124</v>
      </c>
      <c r="E584" s="228" t="s">
        <v>19</v>
      </c>
      <c r="F584" s="229" t="s">
        <v>674</v>
      </c>
      <c r="G584" s="226"/>
      <c r="H584" s="230">
        <v>295.33999999999997</v>
      </c>
      <c r="I584" s="231"/>
      <c r="J584" s="226"/>
      <c r="K584" s="226"/>
      <c r="L584" s="232"/>
      <c r="M584" s="233"/>
      <c r="N584" s="234"/>
      <c r="O584" s="234"/>
      <c r="P584" s="234"/>
      <c r="Q584" s="234"/>
      <c r="R584" s="234"/>
      <c r="S584" s="234"/>
      <c r="T584" s="23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6" t="s">
        <v>124</v>
      </c>
      <c r="AU584" s="236" t="s">
        <v>79</v>
      </c>
      <c r="AV584" s="13" t="s">
        <v>79</v>
      </c>
      <c r="AW584" s="13" t="s">
        <v>31</v>
      </c>
      <c r="AX584" s="13" t="s">
        <v>69</v>
      </c>
      <c r="AY584" s="236" t="s">
        <v>114</v>
      </c>
    </row>
    <row r="585" s="14" customFormat="1">
      <c r="A585" s="14"/>
      <c r="B585" s="237"/>
      <c r="C585" s="238"/>
      <c r="D585" s="227" t="s">
        <v>124</v>
      </c>
      <c r="E585" s="239" t="s">
        <v>19</v>
      </c>
      <c r="F585" s="240" t="s">
        <v>127</v>
      </c>
      <c r="G585" s="238"/>
      <c r="H585" s="241">
        <v>295.33999999999997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7" t="s">
        <v>124</v>
      </c>
      <c r="AU585" s="247" t="s">
        <v>79</v>
      </c>
      <c r="AV585" s="14" t="s">
        <v>121</v>
      </c>
      <c r="AW585" s="14" t="s">
        <v>31</v>
      </c>
      <c r="AX585" s="14" t="s">
        <v>77</v>
      </c>
      <c r="AY585" s="247" t="s">
        <v>114</v>
      </c>
    </row>
    <row r="586" s="2" customFormat="1" ht="16.5" customHeight="1">
      <c r="A586" s="41"/>
      <c r="B586" s="42"/>
      <c r="C586" s="207" t="s">
        <v>452</v>
      </c>
      <c r="D586" s="207" t="s">
        <v>116</v>
      </c>
      <c r="E586" s="208" t="s">
        <v>675</v>
      </c>
      <c r="F586" s="209" t="s">
        <v>676</v>
      </c>
      <c r="G586" s="210" t="s">
        <v>474</v>
      </c>
      <c r="H586" s="211">
        <v>12</v>
      </c>
      <c r="I586" s="212"/>
      <c r="J586" s="213">
        <f>ROUND(I586*H586,2)</f>
        <v>0</v>
      </c>
      <c r="K586" s="209" t="s">
        <v>19</v>
      </c>
      <c r="L586" s="47"/>
      <c r="M586" s="214" t="s">
        <v>19</v>
      </c>
      <c r="N586" s="215" t="s">
        <v>40</v>
      </c>
      <c r="O586" s="87"/>
      <c r="P586" s="216">
        <f>O586*H586</f>
        <v>0</v>
      </c>
      <c r="Q586" s="216">
        <v>0</v>
      </c>
      <c r="R586" s="216">
        <f>Q586*H586</f>
        <v>0</v>
      </c>
      <c r="S586" s="216">
        <v>0</v>
      </c>
      <c r="T586" s="217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8" t="s">
        <v>121</v>
      </c>
      <c r="AT586" s="218" t="s">
        <v>116</v>
      </c>
      <c r="AU586" s="218" t="s">
        <v>79</v>
      </c>
      <c r="AY586" s="20" t="s">
        <v>114</v>
      </c>
      <c r="BE586" s="219">
        <f>IF(N586="základní",J586,0)</f>
        <v>0</v>
      </c>
      <c r="BF586" s="219">
        <f>IF(N586="snížená",J586,0)</f>
        <v>0</v>
      </c>
      <c r="BG586" s="219">
        <f>IF(N586="zákl. přenesená",J586,0)</f>
        <v>0</v>
      </c>
      <c r="BH586" s="219">
        <f>IF(N586="sníž. přenesená",J586,0)</f>
        <v>0</v>
      </c>
      <c r="BI586" s="219">
        <f>IF(N586="nulová",J586,0)</f>
        <v>0</v>
      </c>
      <c r="BJ586" s="20" t="s">
        <v>77</v>
      </c>
      <c r="BK586" s="219">
        <f>ROUND(I586*H586,2)</f>
        <v>0</v>
      </c>
      <c r="BL586" s="20" t="s">
        <v>121</v>
      </c>
      <c r="BM586" s="218" t="s">
        <v>677</v>
      </c>
    </row>
    <row r="587" s="13" customFormat="1">
      <c r="A587" s="13"/>
      <c r="B587" s="225"/>
      <c r="C587" s="226"/>
      <c r="D587" s="227" t="s">
        <v>124</v>
      </c>
      <c r="E587" s="228" t="s">
        <v>19</v>
      </c>
      <c r="F587" s="229" t="s">
        <v>678</v>
      </c>
      <c r="G587" s="226"/>
      <c r="H587" s="230">
        <v>12</v>
      </c>
      <c r="I587" s="231"/>
      <c r="J587" s="226"/>
      <c r="K587" s="226"/>
      <c r="L587" s="232"/>
      <c r="M587" s="233"/>
      <c r="N587" s="234"/>
      <c r="O587" s="234"/>
      <c r="P587" s="234"/>
      <c r="Q587" s="234"/>
      <c r="R587" s="234"/>
      <c r="S587" s="234"/>
      <c r="T587" s="23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6" t="s">
        <v>124</v>
      </c>
      <c r="AU587" s="236" t="s">
        <v>79</v>
      </c>
      <c r="AV587" s="13" t="s">
        <v>79</v>
      </c>
      <c r="AW587" s="13" t="s">
        <v>31</v>
      </c>
      <c r="AX587" s="13" t="s">
        <v>69</v>
      </c>
      <c r="AY587" s="236" t="s">
        <v>114</v>
      </c>
    </row>
    <row r="588" s="14" customFormat="1">
      <c r="A588" s="14"/>
      <c r="B588" s="237"/>
      <c r="C588" s="238"/>
      <c r="D588" s="227" t="s">
        <v>124</v>
      </c>
      <c r="E588" s="239" t="s">
        <v>19</v>
      </c>
      <c r="F588" s="240" t="s">
        <v>127</v>
      </c>
      <c r="G588" s="238"/>
      <c r="H588" s="241">
        <v>12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7" t="s">
        <v>124</v>
      </c>
      <c r="AU588" s="247" t="s">
        <v>79</v>
      </c>
      <c r="AV588" s="14" t="s">
        <v>121</v>
      </c>
      <c r="AW588" s="14" t="s">
        <v>31</v>
      </c>
      <c r="AX588" s="14" t="s">
        <v>77</v>
      </c>
      <c r="AY588" s="247" t="s">
        <v>114</v>
      </c>
    </row>
    <row r="589" s="2" customFormat="1" ht="16.5" customHeight="1">
      <c r="A589" s="41"/>
      <c r="B589" s="42"/>
      <c r="C589" s="207" t="s">
        <v>679</v>
      </c>
      <c r="D589" s="207" t="s">
        <v>116</v>
      </c>
      <c r="E589" s="208" t="s">
        <v>680</v>
      </c>
      <c r="F589" s="209" t="s">
        <v>681</v>
      </c>
      <c r="G589" s="210" t="s">
        <v>474</v>
      </c>
      <c r="H589" s="211">
        <v>20</v>
      </c>
      <c r="I589" s="212"/>
      <c r="J589" s="213">
        <f>ROUND(I589*H589,2)</f>
        <v>0</v>
      </c>
      <c r="K589" s="209" t="s">
        <v>120</v>
      </c>
      <c r="L589" s="47"/>
      <c r="M589" s="214" t="s">
        <v>19</v>
      </c>
      <c r="N589" s="215" t="s">
        <v>40</v>
      </c>
      <c r="O589" s="87"/>
      <c r="P589" s="216">
        <f>O589*H589</f>
        <v>0</v>
      </c>
      <c r="Q589" s="216">
        <v>0.010186000000000001</v>
      </c>
      <c r="R589" s="216">
        <f>Q589*H589</f>
        <v>0.20372000000000001</v>
      </c>
      <c r="S589" s="216">
        <v>0</v>
      </c>
      <c r="T589" s="217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8" t="s">
        <v>121</v>
      </c>
      <c r="AT589" s="218" t="s">
        <v>116</v>
      </c>
      <c r="AU589" s="218" t="s">
        <v>79</v>
      </c>
      <c r="AY589" s="20" t="s">
        <v>114</v>
      </c>
      <c r="BE589" s="219">
        <f>IF(N589="základní",J589,0)</f>
        <v>0</v>
      </c>
      <c r="BF589" s="219">
        <f>IF(N589="snížená",J589,0)</f>
        <v>0</v>
      </c>
      <c r="BG589" s="219">
        <f>IF(N589="zákl. přenesená",J589,0)</f>
        <v>0</v>
      </c>
      <c r="BH589" s="219">
        <f>IF(N589="sníž. přenesená",J589,0)</f>
        <v>0</v>
      </c>
      <c r="BI589" s="219">
        <f>IF(N589="nulová",J589,0)</f>
        <v>0</v>
      </c>
      <c r="BJ589" s="20" t="s">
        <v>77</v>
      </c>
      <c r="BK589" s="219">
        <f>ROUND(I589*H589,2)</f>
        <v>0</v>
      </c>
      <c r="BL589" s="20" t="s">
        <v>121</v>
      </c>
      <c r="BM589" s="218" t="s">
        <v>682</v>
      </c>
    </row>
    <row r="590" s="2" customFormat="1">
      <c r="A590" s="41"/>
      <c r="B590" s="42"/>
      <c r="C590" s="43"/>
      <c r="D590" s="220" t="s">
        <v>122</v>
      </c>
      <c r="E590" s="43"/>
      <c r="F590" s="221" t="s">
        <v>683</v>
      </c>
      <c r="G590" s="43"/>
      <c r="H590" s="43"/>
      <c r="I590" s="222"/>
      <c r="J590" s="43"/>
      <c r="K590" s="43"/>
      <c r="L590" s="47"/>
      <c r="M590" s="223"/>
      <c r="N590" s="224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122</v>
      </c>
      <c r="AU590" s="20" t="s">
        <v>79</v>
      </c>
    </row>
    <row r="591" s="13" customFormat="1">
      <c r="A591" s="13"/>
      <c r="B591" s="225"/>
      <c r="C591" s="226"/>
      <c r="D591" s="227" t="s">
        <v>124</v>
      </c>
      <c r="E591" s="228" t="s">
        <v>19</v>
      </c>
      <c r="F591" s="229" t="s">
        <v>684</v>
      </c>
      <c r="G591" s="226"/>
      <c r="H591" s="230">
        <v>20</v>
      </c>
      <c r="I591" s="231"/>
      <c r="J591" s="226"/>
      <c r="K591" s="226"/>
      <c r="L591" s="232"/>
      <c r="M591" s="233"/>
      <c r="N591" s="234"/>
      <c r="O591" s="234"/>
      <c r="P591" s="234"/>
      <c r="Q591" s="234"/>
      <c r="R591" s="234"/>
      <c r="S591" s="234"/>
      <c r="T591" s="23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6" t="s">
        <v>124</v>
      </c>
      <c r="AU591" s="236" t="s">
        <v>79</v>
      </c>
      <c r="AV591" s="13" t="s">
        <v>79</v>
      </c>
      <c r="AW591" s="13" t="s">
        <v>31</v>
      </c>
      <c r="AX591" s="13" t="s">
        <v>69</v>
      </c>
      <c r="AY591" s="236" t="s">
        <v>114</v>
      </c>
    </row>
    <row r="592" s="14" customFormat="1">
      <c r="A592" s="14"/>
      <c r="B592" s="237"/>
      <c r="C592" s="238"/>
      <c r="D592" s="227" t="s">
        <v>124</v>
      </c>
      <c r="E592" s="239" t="s">
        <v>19</v>
      </c>
      <c r="F592" s="240" t="s">
        <v>127</v>
      </c>
      <c r="G592" s="238"/>
      <c r="H592" s="241">
        <v>20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7" t="s">
        <v>124</v>
      </c>
      <c r="AU592" s="247" t="s">
        <v>79</v>
      </c>
      <c r="AV592" s="14" t="s">
        <v>121</v>
      </c>
      <c r="AW592" s="14" t="s">
        <v>31</v>
      </c>
      <c r="AX592" s="14" t="s">
        <v>77</v>
      </c>
      <c r="AY592" s="247" t="s">
        <v>114</v>
      </c>
    </row>
    <row r="593" s="2" customFormat="1" ht="16.5" customHeight="1">
      <c r="A593" s="41"/>
      <c r="B593" s="42"/>
      <c r="C593" s="269" t="s">
        <v>459</v>
      </c>
      <c r="D593" s="269" t="s">
        <v>413</v>
      </c>
      <c r="E593" s="270" t="s">
        <v>685</v>
      </c>
      <c r="F593" s="271" t="s">
        <v>686</v>
      </c>
      <c r="G593" s="272" t="s">
        <v>474</v>
      </c>
      <c r="H593" s="273">
        <v>9.0899999999999999</v>
      </c>
      <c r="I593" s="274"/>
      <c r="J593" s="275">
        <f>ROUND(I593*H593,2)</f>
        <v>0</v>
      </c>
      <c r="K593" s="271" t="s">
        <v>120</v>
      </c>
      <c r="L593" s="276"/>
      <c r="M593" s="277" t="s">
        <v>19</v>
      </c>
      <c r="N593" s="278" t="s">
        <v>40</v>
      </c>
      <c r="O593" s="87"/>
      <c r="P593" s="216">
        <f>O593*H593</f>
        <v>0</v>
      </c>
      <c r="Q593" s="216">
        <v>0.254</v>
      </c>
      <c r="R593" s="216">
        <f>Q593*H593</f>
        <v>2.3088600000000001</v>
      </c>
      <c r="S593" s="216">
        <v>0</v>
      </c>
      <c r="T593" s="217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8" t="s">
        <v>148</v>
      </c>
      <c r="AT593" s="218" t="s">
        <v>413</v>
      </c>
      <c r="AU593" s="218" t="s">
        <v>79</v>
      </c>
      <c r="AY593" s="20" t="s">
        <v>114</v>
      </c>
      <c r="BE593" s="219">
        <f>IF(N593="základní",J593,0)</f>
        <v>0</v>
      </c>
      <c r="BF593" s="219">
        <f>IF(N593="snížená",J593,0)</f>
        <v>0</v>
      </c>
      <c r="BG593" s="219">
        <f>IF(N593="zákl. přenesená",J593,0)</f>
        <v>0</v>
      </c>
      <c r="BH593" s="219">
        <f>IF(N593="sníž. přenesená",J593,0)</f>
        <v>0</v>
      </c>
      <c r="BI593" s="219">
        <f>IF(N593="nulová",J593,0)</f>
        <v>0</v>
      </c>
      <c r="BJ593" s="20" t="s">
        <v>77</v>
      </c>
      <c r="BK593" s="219">
        <f>ROUND(I593*H593,2)</f>
        <v>0</v>
      </c>
      <c r="BL593" s="20" t="s">
        <v>121</v>
      </c>
      <c r="BM593" s="218" t="s">
        <v>687</v>
      </c>
    </row>
    <row r="594" s="13" customFormat="1">
      <c r="A594" s="13"/>
      <c r="B594" s="225"/>
      <c r="C594" s="226"/>
      <c r="D594" s="227" t="s">
        <v>124</v>
      </c>
      <c r="E594" s="228" t="s">
        <v>19</v>
      </c>
      <c r="F594" s="229" t="s">
        <v>688</v>
      </c>
      <c r="G594" s="226"/>
      <c r="H594" s="230">
        <v>9.0899999999999999</v>
      </c>
      <c r="I594" s="231"/>
      <c r="J594" s="226"/>
      <c r="K594" s="226"/>
      <c r="L594" s="232"/>
      <c r="M594" s="233"/>
      <c r="N594" s="234"/>
      <c r="O594" s="234"/>
      <c r="P594" s="234"/>
      <c r="Q594" s="234"/>
      <c r="R594" s="234"/>
      <c r="S594" s="234"/>
      <c r="T594" s="23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6" t="s">
        <v>124</v>
      </c>
      <c r="AU594" s="236" t="s">
        <v>79</v>
      </c>
      <c r="AV594" s="13" t="s">
        <v>79</v>
      </c>
      <c r="AW594" s="13" t="s">
        <v>31</v>
      </c>
      <c r="AX594" s="13" t="s">
        <v>69</v>
      </c>
      <c r="AY594" s="236" t="s">
        <v>114</v>
      </c>
    </row>
    <row r="595" s="14" customFormat="1">
      <c r="A595" s="14"/>
      <c r="B595" s="237"/>
      <c r="C595" s="238"/>
      <c r="D595" s="227" t="s">
        <v>124</v>
      </c>
      <c r="E595" s="239" t="s">
        <v>19</v>
      </c>
      <c r="F595" s="240" t="s">
        <v>127</v>
      </c>
      <c r="G595" s="238"/>
      <c r="H595" s="241">
        <v>9.0899999999999999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7" t="s">
        <v>124</v>
      </c>
      <c r="AU595" s="247" t="s">
        <v>79</v>
      </c>
      <c r="AV595" s="14" t="s">
        <v>121</v>
      </c>
      <c r="AW595" s="14" t="s">
        <v>31</v>
      </c>
      <c r="AX595" s="14" t="s">
        <v>77</v>
      </c>
      <c r="AY595" s="247" t="s">
        <v>114</v>
      </c>
    </row>
    <row r="596" s="2" customFormat="1" ht="16.5" customHeight="1">
      <c r="A596" s="41"/>
      <c r="B596" s="42"/>
      <c r="C596" s="269" t="s">
        <v>689</v>
      </c>
      <c r="D596" s="269" t="s">
        <v>413</v>
      </c>
      <c r="E596" s="270" t="s">
        <v>690</v>
      </c>
      <c r="F596" s="271" t="s">
        <v>691</v>
      </c>
      <c r="G596" s="272" t="s">
        <v>474</v>
      </c>
      <c r="H596" s="273">
        <v>5.0499999999999998</v>
      </c>
      <c r="I596" s="274"/>
      <c r="J596" s="275">
        <f>ROUND(I596*H596,2)</f>
        <v>0</v>
      </c>
      <c r="K596" s="271" t="s">
        <v>120</v>
      </c>
      <c r="L596" s="276"/>
      <c r="M596" s="277" t="s">
        <v>19</v>
      </c>
      <c r="N596" s="278" t="s">
        <v>40</v>
      </c>
      <c r="O596" s="87"/>
      <c r="P596" s="216">
        <f>O596*H596</f>
        <v>0</v>
      </c>
      <c r="Q596" s="216">
        <v>0.50600000000000001</v>
      </c>
      <c r="R596" s="216">
        <f>Q596*H596</f>
        <v>2.5552999999999999</v>
      </c>
      <c r="S596" s="216">
        <v>0</v>
      </c>
      <c r="T596" s="217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8" t="s">
        <v>148</v>
      </c>
      <c r="AT596" s="218" t="s">
        <v>413</v>
      </c>
      <c r="AU596" s="218" t="s">
        <v>79</v>
      </c>
      <c r="AY596" s="20" t="s">
        <v>114</v>
      </c>
      <c r="BE596" s="219">
        <f>IF(N596="základní",J596,0)</f>
        <v>0</v>
      </c>
      <c r="BF596" s="219">
        <f>IF(N596="snížená",J596,0)</f>
        <v>0</v>
      </c>
      <c r="BG596" s="219">
        <f>IF(N596="zákl. přenesená",J596,0)</f>
        <v>0</v>
      </c>
      <c r="BH596" s="219">
        <f>IF(N596="sníž. přenesená",J596,0)</f>
        <v>0</v>
      </c>
      <c r="BI596" s="219">
        <f>IF(N596="nulová",J596,0)</f>
        <v>0</v>
      </c>
      <c r="BJ596" s="20" t="s">
        <v>77</v>
      </c>
      <c r="BK596" s="219">
        <f>ROUND(I596*H596,2)</f>
        <v>0</v>
      </c>
      <c r="BL596" s="20" t="s">
        <v>121</v>
      </c>
      <c r="BM596" s="218" t="s">
        <v>692</v>
      </c>
    </row>
    <row r="597" s="13" customFormat="1">
      <c r="A597" s="13"/>
      <c r="B597" s="225"/>
      <c r="C597" s="226"/>
      <c r="D597" s="227" t="s">
        <v>124</v>
      </c>
      <c r="E597" s="228" t="s">
        <v>19</v>
      </c>
      <c r="F597" s="229" t="s">
        <v>487</v>
      </c>
      <c r="G597" s="226"/>
      <c r="H597" s="230">
        <v>5.0499999999999998</v>
      </c>
      <c r="I597" s="231"/>
      <c r="J597" s="226"/>
      <c r="K597" s="226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124</v>
      </c>
      <c r="AU597" s="236" t="s">
        <v>79</v>
      </c>
      <c r="AV597" s="13" t="s">
        <v>79</v>
      </c>
      <c r="AW597" s="13" t="s">
        <v>31</v>
      </c>
      <c r="AX597" s="13" t="s">
        <v>69</v>
      </c>
      <c r="AY597" s="236" t="s">
        <v>114</v>
      </c>
    </row>
    <row r="598" s="14" customFormat="1">
      <c r="A598" s="14"/>
      <c r="B598" s="237"/>
      <c r="C598" s="238"/>
      <c r="D598" s="227" t="s">
        <v>124</v>
      </c>
      <c r="E598" s="239" t="s">
        <v>19</v>
      </c>
      <c r="F598" s="240" t="s">
        <v>127</v>
      </c>
      <c r="G598" s="238"/>
      <c r="H598" s="241">
        <v>5.0499999999999998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7" t="s">
        <v>124</v>
      </c>
      <c r="AU598" s="247" t="s">
        <v>79</v>
      </c>
      <c r="AV598" s="14" t="s">
        <v>121</v>
      </c>
      <c r="AW598" s="14" t="s">
        <v>31</v>
      </c>
      <c r="AX598" s="14" t="s">
        <v>77</v>
      </c>
      <c r="AY598" s="247" t="s">
        <v>114</v>
      </c>
    </row>
    <row r="599" s="2" customFormat="1" ht="16.5" customHeight="1">
      <c r="A599" s="41"/>
      <c r="B599" s="42"/>
      <c r="C599" s="269" t="s">
        <v>466</v>
      </c>
      <c r="D599" s="269" t="s">
        <v>413</v>
      </c>
      <c r="E599" s="270" t="s">
        <v>693</v>
      </c>
      <c r="F599" s="271" t="s">
        <v>694</v>
      </c>
      <c r="G599" s="272" t="s">
        <v>474</v>
      </c>
      <c r="H599" s="273">
        <v>4.04</v>
      </c>
      <c r="I599" s="274"/>
      <c r="J599" s="275">
        <f>ROUND(I599*H599,2)</f>
        <v>0</v>
      </c>
      <c r="K599" s="271" t="s">
        <v>120</v>
      </c>
      <c r="L599" s="276"/>
      <c r="M599" s="277" t="s">
        <v>19</v>
      </c>
      <c r="N599" s="278" t="s">
        <v>40</v>
      </c>
      <c r="O599" s="87"/>
      <c r="P599" s="216">
        <f>O599*H599</f>
        <v>0</v>
      </c>
      <c r="Q599" s="216">
        <v>1.0129999999999999</v>
      </c>
      <c r="R599" s="216">
        <f>Q599*H599</f>
        <v>4.0925199999999995</v>
      </c>
      <c r="S599" s="216">
        <v>0</v>
      </c>
      <c r="T599" s="217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8" t="s">
        <v>148</v>
      </c>
      <c r="AT599" s="218" t="s">
        <v>413</v>
      </c>
      <c r="AU599" s="218" t="s">
        <v>79</v>
      </c>
      <c r="AY599" s="20" t="s">
        <v>114</v>
      </c>
      <c r="BE599" s="219">
        <f>IF(N599="základní",J599,0)</f>
        <v>0</v>
      </c>
      <c r="BF599" s="219">
        <f>IF(N599="snížená",J599,0)</f>
        <v>0</v>
      </c>
      <c r="BG599" s="219">
        <f>IF(N599="zákl. přenesená",J599,0)</f>
        <v>0</v>
      </c>
      <c r="BH599" s="219">
        <f>IF(N599="sníž. přenesená",J599,0)</f>
        <v>0</v>
      </c>
      <c r="BI599" s="219">
        <f>IF(N599="nulová",J599,0)</f>
        <v>0</v>
      </c>
      <c r="BJ599" s="20" t="s">
        <v>77</v>
      </c>
      <c r="BK599" s="219">
        <f>ROUND(I599*H599,2)</f>
        <v>0</v>
      </c>
      <c r="BL599" s="20" t="s">
        <v>121</v>
      </c>
      <c r="BM599" s="218" t="s">
        <v>695</v>
      </c>
    </row>
    <row r="600" s="13" customFormat="1">
      <c r="A600" s="13"/>
      <c r="B600" s="225"/>
      <c r="C600" s="226"/>
      <c r="D600" s="227" t="s">
        <v>124</v>
      </c>
      <c r="E600" s="228" t="s">
        <v>19</v>
      </c>
      <c r="F600" s="229" t="s">
        <v>696</v>
      </c>
      <c r="G600" s="226"/>
      <c r="H600" s="230">
        <v>4.04</v>
      </c>
      <c r="I600" s="231"/>
      <c r="J600" s="226"/>
      <c r="K600" s="226"/>
      <c r="L600" s="232"/>
      <c r="M600" s="233"/>
      <c r="N600" s="234"/>
      <c r="O600" s="234"/>
      <c r="P600" s="234"/>
      <c r="Q600" s="234"/>
      <c r="R600" s="234"/>
      <c r="S600" s="234"/>
      <c r="T600" s="23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6" t="s">
        <v>124</v>
      </c>
      <c r="AU600" s="236" t="s">
        <v>79</v>
      </c>
      <c r="AV600" s="13" t="s">
        <v>79</v>
      </c>
      <c r="AW600" s="13" t="s">
        <v>31</v>
      </c>
      <c r="AX600" s="13" t="s">
        <v>69</v>
      </c>
      <c r="AY600" s="236" t="s">
        <v>114</v>
      </c>
    </row>
    <row r="601" s="14" customFormat="1">
      <c r="A601" s="14"/>
      <c r="B601" s="237"/>
      <c r="C601" s="238"/>
      <c r="D601" s="227" t="s">
        <v>124</v>
      </c>
      <c r="E601" s="239" t="s">
        <v>19</v>
      </c>
      <c r="F601" s="240" t="s">
        <v>127</v>
      </c>
      <c r="G601" s="238"/>
      <c r="H601" s="241">
        <v>4.04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7" t="s">
        <v>124</v>
      </c>
      <c r="AU601" s="247" t="s">
        <v>79</v>
      </c>
      <c r="AV601" s="14" t="s">
        <v>121</v>
      </c>
      <c r="AW601" s="14" t="s">
        <v>31</v>
      </c>
      <c r="AX601" s="14" t="s">
        <v>77</v>
      </c>
      <c r="AY601" s="247" t="s">
        <v>114</v>
      </c>
    </row>
    <row r="602" s="2" customFormat="1" ht="24.15" customHeight="1">
      <c r="A602" s="41"/>
      <c r="B602" s="42"/>
      <c r="C602" s="269" t="s">
        <v>697</v>
      </c>
      <c r="D602" s="269" t="s">
        <v>413</v>
      </c>
      <c r="E602" s="270" t="s">
        <v>698</v>
      </c>
      <c r="F602" s="271" t="s">
        <v>699</v>
      </c>
      <c r="G602" s="272" t="s">
        <v>474</v>
      </c>
      <c r="H602" s="273">
        <v>2.02</v>
      </c>
      <c r="I602" s="274"/>
      <c r="J602" s="275">
        <f>ROUND(I602*H602,2)</f>
        <v>0</v>
      </c>
      <c r="K602" s="271" t="s">
        <v>19</v>
      </c>
      <c r="L602" s="276"/>
      <c r="M602" s="277" t="s">
        <v>19</v>
      </c>
      <c r="N602" s="278" t="s">
        <v>40</v>
      </c>
      <c r="O602" s="87"/>
      <c r="P602" s="216">
        <f>O602*H602</f>
        <v>0</v>
      </c>
      <c r="Q602" s="216">
        <v>0</v>
      </c>
      <c r="R602" s="216">
        <f>Q602*H602</f>
        <v>0</v>
      </c>
      <c r="S602" s="216">
        <v>0</v>
      </c>
      <c r="T602" s="217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8" t="s">
        <v>148</v>
      </c>
      <c r="AT602" s="218" t="s">
        <v>413</v>
      </c>
      <c r="AU602" s="218" t="s">
        <v>79</v>
      </c>
      <c r="AY602" s="20" t="s">
        <v>114</v>
      </c>
      <c r="BE602" s="219">
        <f>IF(N602="základní",J602,0)</f>
        <v>0</v>
      </c>
      <c r="BF602" s="219">
        <f>IF(N602="snížená",J602,0)</f>
        <v>0</v>
      </c>
      <c r="BG602" s="219">
        <f>IF(N602="zákl. přenesená",J602,0)</f>
        <v>0</v>
      </c>
      <c r="BH602" s="219">
        <f>IF(N602="sníž. přenesená",J602,0)</f>
        <v>0</v>
      </c>
      <c r="BI602" s="219">
        <f>IF(N602="nulová",J602,0)</f>
        <v>0</v>
      </c>
      <c r="BJ602" s="20" t="s">
        <v>77</v>
      </c>
      <c r="BK602" s="219">
        <f>ROUND(I602*H602,2)</f>
        <v>0</v>
      </c>
      <c r="BL602" s="20" t="s">
        <v>121</v>
      </c>
      <c r="BM602" s="218" t="s">
        <v>700</v>
      </c>
    </row>
    <row r="603" s="13" customFormat="1">
      <c r="A603" s="13"/>
      <c r="B603" s="225"/>
      <c r="C603" s="226"/>
      <c r="D603" s="227" t="s">
        <v>124</v>
      </c>
      <c r="E603" s="228" t="s">
        <v>19</v>
      </c>
      <c r="F603" s="229" t="s">
        <v>505</v>
      </c>
      <c r="G603" s="226"/>
      <c r="H603" s="230">
        <v>2.02</v>
      </c>
      <c r="I603" s="231"/>
      <c r="J603" s="226"/>
      <c r="K603" s="226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124</v>
      </c>
      <c r="AU603" s="236" t="s">
        <v>79</v>
      </c>
      <c r="AV603" s="13" t="s">
        <v>79</v>
      </c>
      <c r="AW603" s="13" t="s">
        <v>31</v>
      </c>
      <c r="AX603" s="13" t="s">
        <v>69</v>
      </c>
      <c r="AY603" s="236" t="s">
        <v>114</v>
      </c>
    </row>
    <row r="604" s="14" customFormat="1">
      <c r="A604" s="14"/>
      <c r="B604" s="237"/>
      <c r="C604" s="238"/>
      <c r="D604" s="227" t="s">
        <v>124</v>
      </c>
      <c r="E604" s="239" t="s">
        <v>19</v>
      </c>
      <c r="F604" s="240" t="s">
        <v>127</v>
      </c>
      <c r="G604" s="238"/>
      <c r="H604" s="241">
        <v>2.02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7" t="s">
        <v>124</v>
      </c>
      <c r="AU604" s="247" t="s">
        <v>79</v>
      </c>
      <c r="AV604" s="14" t="s">
        <v>121</v>
      </c>
      <c r="AW604" s="14" t="s">
        <v>31</v>
      </c>
      <c r="AX604" s="14" t="s">
        <v>77</v>
      </c>
      <c r="AY604" s="247" t="s">
        <v>114</v>
      </c>
    </row>
    <row r="605" s="2" customFormat="1" ht="16.5" customHeight="1">
      <c r="A605" s="41"/>
      <c r="B605" s="42"/>
      <c r="C605" s="207" t="s">
        <v>475</v>
      </c>
      <c r="D605" s="207" t="s">
        <v>116</v>
      </c>
      <c r="E605" s="208" t="s">
        <v>701</v>
      </c>
      <c r="F605" s="209" t="s">
        <v>702</v>
      </c>
      <c r="G605" s="210" t="s">
        <v>474</v>
      </c>
      <c r="H605" s="211">
        <v>10</v>
      </c>
      <c r="I605" s="212"/>
      <c r="J605" s="213">
        <f>ROUND(I605*H605,2)</f>
        <v>0</v>
      </c>
      <c r="K605" s="209" t="s">
        <v>120</v>
      </c>
      <c r="L605" s="47"/>
      <c r="M605" s="214" t="s">
        <v>19</v>
      </c>
      <c r="N605" s="215" t="s">
        <v>40</v>
      </c>
      <c r="O605" s="87"/>
      <c r="P605" s="216">
        <f>O605*H605</f>
        <v>0</v>
      </c>
      <c r="Q605" s="216">
        <v>0.01248</v>
      </c>
      <c r="R605" s="216">
        <f>Q605*H605</f>
        <v>0.12479999999999999</v>
      </c>
      <c r="S605" s="216">
        <v>0</v>
      </c>
      <c r="T605" s="217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8" t="s">
        <v>121</v>
      </c>
      <c r="AT605" s="218" t="s">
        <v>116</v>
      </c>
      <c r="AU605" s="218" t="s">
        <v>79</v>
      </c>
      <c r="AY605" s="20" t="s">
        <v>114</v>
      </c>
      <c r="BE605" s="219">
        <f>IF(N605="základní",J605,0)</f>
        <v>0</v>
      </c>
      <c r="BF605" s="219">
        <f>IF(N605="snížená",J605,0)</f>
        <v>0</v>
      </c>
      <c r="BG605" s="219">
        <f>IF(N605="zákl. přenesená",J605,0)</f>
        <v>0</v>
      </c>
      <c r="BH605" s="219">
        <f>IF(N605="sníž. přenesená",J605,0)</f>
        <v>0</v>
      </c>
      <c r="BI605" s="219">
        <f>IF(N605="nulová",J605,0)</f>
        <v>0</v>
      </c>
      <c r="BJ605" s="20" t="s">
        <v>77</v>
      </c>
      <c r="BK605" s="219">
        <f>ROUND(I605*H605,2)</f>
        <v>0</v>
      </c>
      <c r="BL605" s="20" t="s">
        <v>121</v>
      </c>
      <c r="BM605" s="218" t="s">
        <v>703</v>
      </c>
    </row>
    <row r="606" s="2" customFormat="1">
      <c r="A606" s="41"/>
      <c r="B606" s="42"/>
      <c r="C606" s="43"/>
      <c r="D606" s="220" t="s">
        <v>122</v>
      </c>
      <c r="E606" s="43"/>
      <c r="F606" s="221" t="s">
        <v>704</v>
      </c>
      <c r="G606" s="43"/>
      <c r="H606" s="43"/>
      <c r="I606" s="222"/>
      <c r="J606" s="43"/>
      <c r="K606" s="43"/>
      <c r="L606" s="47"/>
      <c r="M606" s="223"/>
      <c r="N606" s="224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122</v>
      </c>
      <c r="AU606" s="20" t="s">
        <v>79</v>
      </c>
    </row>
    <row r="607" s="13" customFormat="1">
      <c r="A607" s="13"/>
      <c r="B607" s="225"/>
      <c r="C607" s="226"/>
      <c r="D607" s="227" t="s">
        <v>124</v>
      </c>
      <c r="E607" s="228" t="s">
        <v>19</v>
      </c>
      <c r="F607" s="229" t="s">
        <v>160</v>
      </c>
      <c r="G607" s="226"/>
      <c r="H607" s="230">
        <v>10</v>
      </c>
      <c r="I607" s="231"/>
      <c r="J607" s="226"/>
      <c r="K607" s="226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124</v>
      </c>
      <c r="AU607" s="236" t="s">
        <v>79</v>
      </c>
      <c r="AV607" s="13" t="s">
        <v>79</v>
      </c>
      <c r="AW607" s="13" t="s">
        <v>31</v>
      </c>
      <c r="AX607" s="13" t="s">
        <v>69</v>
      </c>
      <c r="AY607" s="236" t="s">
        <v>114</v>
      </c>
    </row>
    <row r="608" s="14" customFormat="1">
      <c r="A608" s="14"/>
      <c r="B608" s="237"/>
      <c r="C608" s="238"/>
      <c r="D608" s="227" t="s">
        <v>124</v>
      </c>
      <c r="E608" s="239" t="s">
        <v>19</v>
      </c>
      <c r="F608" s="240" t="s">
        <v>127</v>
      </c>
      <c r="G608" s="238"/>
      <c r="H608" s="241">
        <v>10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7" t="s">
        <v>124</v>
      </c>
      <c r="AU608" s="247" t="s">
        <v>79</v>
      </c>
      <c r="AV608" s="14" t="s">
        <v>121</v>
      </c>
      <c r="AW608" s="14" t="s">
        <v>31</v>
      </c>
      <c r="AX608" s="14" t="s">
        <v>77</v>
      </c>
      <c r="AY608" s="247" t="s">
        <v>114</v>
      </c>
    </row>
    <row r="609" s="2" customFormat="1" ht="16.5" customHeight="1">
      <c r="A609" s="41"/>
      <c r="B609" s="42"/>
      <c r="C609" s="269" t="s">
        <v>705</v>
      </c>
      <c r="D609" s="269" t="s">
        <v>413</v>
      </c>
      <c r="E609" s="270" t="s">
        <v>706</v>
      </c>
      <c r="F609" s="271" t="s">
        <v>707</v>
      </c>
      <c r="G609" s="272" t="s">
        <v>474</v>
      </c>
      <c r="H609" s="273">
        <v>10.1</v>
      </c>
      <c r="I609" s="274"/>
      <c r="J609" s="275">
        <f>ROUND(I609*H609,2)</f>
        <v>0</v>
      </c>
      <c r="K609" s="271" t="s">
        <v>120</v>
      </c>
      <c r="L609" s="276"/>
      <c r="M609" s="277" t="s">
        <v>19</v>
      </c>
      <c r="N609" s="278" t="s">
        <v>40</v>
      </c>
      <c r="O609" s="87"/>
      <c r="P609" s="216">
        <f>O609*H609</f>
        <v>0</v>
      </c>
      <c r="Q609" s="216">
        <v>0.54800000000000004</v>
      </c>
      <c r="R609" s="216">
        <f>Q609*H609</f>
        <v>5.5348000000000006</v>
      </c>
      <c r="S609" s="216">
        <v>0</v>
      </c>
      <c r="T609" s="217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8" t="s">
        <v>148</v>
      </c>
      <c r="AT609" s="218" t="s">
        <v>413</v>
      </c>
      <c r="AU609" s="218" t="s">
        <v>79</v>
      </c>
      <c r="AY609" s="20" t="s">
        <v>114</v>
      </c>
      <c r="BE609" s="219">
        <f>IF(N609="základní",J609,0)</f>
        <v>0</v>
      </c>
      <c r="BF609" s="219">
        <f>IF(N609="snížená",J609,0)</f>
        <v>0</v>
      </c>
      <c r="BG609" s="219">
        <f>IF(N609="zákl. přenesená",J609,0)</f>
        <v>0</v>
      </c>
      <c r="BH609" s="219">
        <f>IF(N609="sníž. přenesená",J609,0)</f>
        <v>0</v>
      </c>
      <c r="BI609" s="219">
        <f>IF(N609="nulová",J609,0)</f>
        <v>0</v>
      </c>
      <c r="BJ609" s="20" t="s">
        <v>77</v>
      </c>
      <c r="BK609" s="219">
        <f>ROUND(I609*H609,2)</f>
        <v>0</v>
      </c>
      <c r="BL609" s="20" t="s">
        <v>121</v>
      </c>
      <c r="BM609" s="218" t="s">
        <v>708</v>
      </c>
    </row>
    <row r="610" s="13" customFormat="1">
      <c r="A610" s="13"/>
      <c r="B610" s="225"/>
      <c r="C610" s="226"/>
      <c r="D610" s="227" t="s">
        <v>124</v>
      </c>
      <c r="E610" s="228" t="s">
        <v>19</v>
      </c>
      <c r="F610" s="229" t="s">
        <v>709</v>
      </c>
      <c r="G610" s="226"/>
      <c r="H610" s="230">
        <v>10.1</v>
      </c>
      <c r="I610" s="231"/>
      <c r="J610" s="226"/>
      <c r="K610" s="226"/>
      <c r="L610" s="232"/>
      <c r="M610" s="233"/>
      <c r="N610" s="234"/>
      <c r="O610" s="234"/>
      <c r="P610" s="234"/>
      <c r="Q610" s="234"/>
      <c r="R610" s="234"/>
      <c r="S610" s="234"/>
      <c r="T610" s="23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6" t="s">
        <v>124</v>
      </c>
      <c r="AU610" s="236" t="s">
        <v>79</v>
      </c>
      <c r="AV610" s="13" t="s">
        <v>79</v>
      </c>
      <c r="AW610" s="13" t="s">
        <v>31</v>
      </c>
      <c r="AX610" s="13" t="s">
        <v>69</v>
      </c>
      <c r="AY610" s="236" t="s">
        <v>114</v>
      </c>
    </row>
    <row r="611" s="14" customFormat="1">
      <c r="A611" s="14"/>
      <c r="B611" s="237"/>
      <c r="C611" s="238"/>
      <c r="D611" s="227" t="s">
        <v>124</v>
      </c>
      <c r="E611" s="239" t="s">
        <v>19</v>
      </c>
      <c r="F611" s="240" t="s">
        <v>127</v>
      </c>
      <c r="G611" s="238"/>
      <c r="H611" s="241">
        <v>10.1</v>
      </c>
      <c r="I611" s="242"/>
      <c r="J611" s="238"/>
      <c r="K611" s="238"/>
      <c r="L611" s="243"/>
      <c r="M611" s="244"/>
      <c r="N611" s="245"/>
      <c r="O611" s="245"/>
      <c r="P611" s="245"/>
      <c r="Q611" s="245"/>
      <c r="R611" s="245"/>
      <c r="S611" s="245"/>
      <c r="T611" s="24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7" t="s">
        <v>124</v>
      </c>
      <c r="AU611" s="247" t="s">
        <v>79</v>
      </c>
      <c r="AV611" s="14" t="s">
        <v>121</v>
      </c>
      <c r="AW611" s="14" t="s">
        <v>31</v>
      </c>
      <c r="AX611" s="14" t="s">
        <v>77</v>
      </c>
      <c r="AY611" s="247" t="s">
        <v>114</v>
      </c>
    </row>
    <row r="612" s="2" customFormat="1" ht="16.5" customHeight="1">
      <c r="A612" s="41"/>
      <c r="B612" s="42"/>
      <c r="C612" s="207" t="s">
        <v>482</v>
      </c>
      <c r="D612" s="207" t="s">
        <v>116</v>
      </c>
      <c r="E612" s="208" t="s">
        <v>710</v>
      </c>
      <c r="F612" s="209" t="s">
        <v>711</v>
      </c>
      <c r="G612" s="210" t="s">
        <v>474</v>
      </c>
      <c r="H612" s="211">
        <v>13</v>
      </c>
      <c r="I612" s="212"/>
      <c r="J612" s="213">
        <f>ROUND(I612*H612,2)</f>
        <v>0</v>
      </c>
      <c r="K612" s="209" t="s">
        <v>120</v>
      </c>
      <c r="L612" s="47"/>
      <c r="M612" s="214" t="s">
        <v>19</v>
      </c>
      <c r="N612" s="215" t="s">
        <v>40</v>
      </c>
      <c r="O612" s="87"/>
      <c r="P612" s="216">
        <f>O612*H612</f>
        <v>0</v>
      </c>
      <c r="Q612" s="216">
        <v>0.028538000000000001</v>
      </c>
      <c r="R612" s="216">
        <f>Q612*H612</f>
        <v>0.37099399999999999</v>
      </c>
      <c r="S612" s="216">
        <v>0</v>
      </c>
      <c r="T612" s="217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8" t="s">
        <v>121</v>
      </c>
      <c r="AT612" s="218" t="s">
        <v>116</v>
      </c>
      <c r="AU612" s="218" t="s">
        <v>79</v>
      </c>
      <c r="AY612" s="20" t="s">
        <v>114</v>
      </c>
      <c r="BE612" s="219">
        <f>IF(N612="základní",J612,0)</f>
        <v>0</v>
      </c>
      <c r="BF612" s="219">
        <f>IF(N612="snížená",J612,0)</f>
        <v>0</v>
      </c>
      <c r="BG612" s="219">
        <f>IF(N612="zákl. přenesená",J612,0)</f>
        <v>0</v>
      </c>
      <c r="BH612" s="219">
        <f>IF(N612="sníž. přenesená",J612,0)</f>
        <v>0</v>
      </c>
      <c r="BI612" s="219">
        <f>IF(N612="nulová",J612,0)</f>
        <v>0</v>
      </c>
      <c r="BJ612" s="20" t="s">
        <v>77</v>
      </c>
      <c r="BK612" s="219">
        <f>ROUND(I612*H612,2)</f>
        <v>0</v>
      </c>
      <c r="BL612" s="20" t="s">
        <v>121</v>
      </c>
      <c r="BM612" s="218" t="s">
        <v>712</v>
      </c>
    </row>
    <row r="613" s="2" customFormat="1">
      <c r="A613" s="41"/>
      <c r="B613" s="42"/>
      <c r="C613" s="43"/>
      <c r="D613" s="220" t="s">
        <v>122</v>
      </c>
      <c r="E613" s="43"/>
      <c r="F613" s="221" t="s">
        <v>713</v>
      </c>
      <c r="G613" s="43"/>
      <c r="H613" s="43"/>
      <c r="I613" s="222"/>
      <c r="J613" s="43"/>
      <c r="K613" s="43"/>
      <c r="L613" s="47"/>
      <c r="M613" s="223"/>
      <c r="N613" s="224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122</v>
      </c>
      <c r="AU613" s="20" t="s">
        <v>79</v>
      </c>
    </row>
    <row r="614" s="13" customFormat="1">
      <c r="A614" s="13"/>
      <c r="B614" s="225"/>
      <c r="C614" s="226"/>
      <c r="D614" s="227" t="s">
        <v>124</v>
      </c>
      <c r="E614" s="228" t="s">
        <v>19</v>
      </c>
      <c r="F614" s="229" t="s">
        <v>714</v>
      </c>
      <c r="G614" s="226"/>
      <c r="H614" s="230">
        <v>13</v>
      </c>
      <c r="I614" s="231"/>
      <c r="J614" s="226"/>
      <c r="K614" s="226"/>
      <c r="L614" s="232"/>
      <c r="M614" s="233"/>
      <c r="N614" s="234"/>
      <c r="O614" s="234"/>
      <c r="P614" s="234"/>
      <c r="Q614" s="234"/>
      <c r="R614" s="234"/>
      <c r="S614" s="234"/>
      <c r="T614" s="23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6" t="s">
        <v>124</v>
      </c>
      <c r="AU614" s="236" t="s">
        <v>79</v>
      </c>
      <c r="AV614" s="13" t="s">
        <v>79</v>
      </c>
      <c r="AW614" s="13" t="s">
        <v>31</v>
      </c>
      <c r="AX614" s="13" t="s">
        <v>69</v>
      </c>
      <c r="AY614" s="236" t="s">
        <v>114</v>
      </c>
    </row>
    <row r="615" s="14" customFormat="1">
      <c r="A615" s="14"/>
      <c r="B615" s="237"/>
      <c r="C615" s="238"/>
      <c r="D615" s="227" t="s">
        <v>124</v>
      </c>
      <c r="E615" s="239" t="s">
        <v>19</v>
      </c>
      <c r="F615" s="240" t="s">
        <v>127</v>
      </c>
      <c r="G615" s="238"/>
      <c r="H615" s="241">
        <v>13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7" t="s">
        <v>124</v>
      </c>
      <c r="AU615" s="247" t="s">
        <v>79</v>
      </c>
      <c r="AV615" s="14" t="s">
        <v>121</v>
      </c>
      <c r="AW615" s="14" t="s">
        <v>31</v>
      </c>
      <c r="AX615" s="14" t="s">
        <v>77</v>
      </c>
      <c r="AY615" s="247" t="s">
        <v>114</v>
      </c>
    </row>
    <row r="616" s="2" customFormat="1" ht="24.15" customHeight="1">
      <c r="A616" s="41"/>
      <c r="B616" s="42"/>
      <c r="C616" s="269" t="s">
        <v>715</v>
      </c>
      <c r="D616" s="269" t="s">
        <v>413</v>
      </c>
      <c r="E616" s="270" t="s">
        <v>716</v>
      </c>
      <c r="F616" s="271" t="s">
        <v>717</v>
      </c>
      <c r="G616" s="272" t="s">
        <v>474</v>
      </c>
      <c r="H616" s="273">
        <v>1.01</v>
      </c>
      <c r="I616" s="274"/>
      <c r="J616" s="275">
        <f>ROUND(I616*H616,2)</f>
        <v>0</v>
      </c>
      <c r="K616" s="271" t="s">
        <v>19</v>
      </c>
      <c r="L616" s="276"/>
      <c r="M616" s="277" t="s">
        <v>19</v>
      </c>
      <c r="N616" s="278" t="s">
        <v>40</v>
      </c>
      <c r="O616" s="87"/>
      <c r="P616" s="216">
        <f>O616*H616</f>
        <v>0</v>
      </c>
      <c r="Q616" s="216">
        <v>0</v>
      </c>
      <c r="R616" s="216">
        <f>Q616*H616</f>
        <v>0</v>
      </c>
      <c r="S616" s="216">
        <v>0</v>
      </c>
      <c r="T616" s="217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8" t="s">
        <v>148</v>
      </c>
      <c r="AT616" s="218" t="s">
        <v>413</v>
      </c>
      <c r="AU616" s="218" t="s">
        <v>79</v>
      </c>
      <c r="AY616" s="20" t="s">
        <v>114</v>
      </c>
      <c r="BE616" s="219">
        <f>IF(N616="základní",J616,0)</f>
        <v>0</v>
      </c>
      <c r="BF616" s="219">
        <f>IF(N616="snížená",J616,0)</f>
        <v>0</v>
      </c>
      <c r="BG616" s="219">
        <f>IF(N616="zákl. přenesená",J616,0)</f>
        <v>0</v>
      </c>
      <c r="BH616" s="219">
        <f>IF(N616="sníž. přenesená",J616,0)</f>
        <v>0</v>
      </c>
      <c r="BI616" s="219">
        <f>IF(N616="nulová",J616,0)</f>
        <v>0</v>
      </c>
      <c r="BJ616" s="20" t="s">
        <v>77</v>
      </c>
      <c r="BK616" s="219">
        <f>ROUND(I616*H616,2)</f>
        <v>0</v>
      </c>
      <c r="BL616" s="20" t="s">
        <v>121</v>
      </c>
      <c r="BM616" s="218" t="s">
        <v>718</v>
      </c>
    </row>
    <row r="617" s="13" customFormat="1">
      <c r="A617" s="13"/>
      <c r="B617" s="225"/>
      <c r="C617" s="226"/>
      <c r="D617" s="227" t="s">
        <v>124</v>
      </c>
      <c r="E617" s="228" t="s">
        <v>19</v>
      </c>
      <c r="F617" s="229" t="s">
        <v>483</v>
      </c>
      <c r="G617" s="226"/>
      <c r="H617" s="230">
        <v>1.01</v>
      </c>
      <c r="I617" s="231"/>
      <c r="J617" s="226"/>
      <c r="K617" s="226"/>
      <c r="L617" s="232"/>
      <c r="M617" s="233"/>
      <c r="N617" s="234"/>
      <c r="O617" s="234"/>
      <c r="P617" s="234"/>
      <c r="Q617" s="234"/>
      <c r="R617" s="234"/>
      <c r="S617" s="234"/>
      <c r="T617" s="23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6" t="s">
        <v>124</v>
      </c>
      <c r="AU617" s="236" t="s">
        <v>79</v>
      </c>
      <c r="AV617" s="13" t="s">
        <v>79</v>
      </c>
      <c r="AW617" s="13" t="s">
        <v>31</v>
      </c>
      <c r="AX617" s="13" t="s">
        <v>69</v>
      </c>
      <c r="AY617" s="236" t="s">
        <v>114</v>
      </c>
    </row>
    <row r="618" s="14" customFormat="1">
      <c r="A618" s="14"/>
      <c r="B618" s="237"/>
      <c r="C618" s="238"/>
      <c r="D618" s="227" t="s">
        <v>124</v>
      </c>
      <c r="E618" s="239" t="s">
        <v>19</v>
      </c>
      <c r="F618" s="240" t="s">
        <v>127</v>
      </c>
      <c r="G618" s="238"/>
      <c r="H618" s="241">
        <v>1.01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7" t="s">
        <v>124</v>
      </c>
      <c r="AU618" s="247" t="s">
        <v>79</v>
      </c>
      <c r="AV618" s="14" t="s">
        <v>121</v>
      </c>
      <c r="AW618" s="14" t="s">
        <v>31</v>
      </c>
      <c r="AX618" s="14" t="s">
        <v>77</v>
      </c>
      <c r="AY618" s="247" t="s">
        <v>114</v>
      </c>
    </row>
    <row r="619" s="2" customFormat="1" ht="16.5" customHeight="1">
      <c r="A619" s="41"/>
      <c r="B619" s="42"/>
      <c r="C619" s="269" t="s">
        <v>486</v>
      </c>
      <c r="D619" s="269" t="s">
        <v>413</v>
      </c>
      <c r="E619" s="270" t="s">
        <v>719</v>
      </c>
      <c r="F619" s="271" t="s">
        <v>720</v>
      </c>
      <c r="G619" s="272" t="s">
        <v>474</v>
      </c>
      <c r="H619" s="273">
        <v>8.0800000000000001</v>
      </c>
      <c r="I619" s="274"/>
      <c r="J619" s="275">
        <f>ROUND(I619*H619,2)</f>
        <v>0</v>
      </c>
      <c r="K619" s="271" t="s">
        <v>19</v>
      </c>
      <c r="L619" s="276"/>
      <c r="M619" s="277" t="s">
        <v>19</v>
      </c>
      <c r="N619" s="278" t="s">
        <v>40</v>
      </c>
      <c r="O619" s="87"/>
      <c r="P619" s="216">
        <f>O619*H619</f>
        <v>0</v>
      </c>
      <c r="Q619" s="216">
        <v>0</v>
      </c>
      <c r="R619" s="216">
        <f>Q619*H619</f>
        <v>0</v>
      </c>
      <c r="S619" s="216">
        <v>0</v>
      </c>
      <c r="T619" s="217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8" t="s">
        <v>148</v>
      </c>
      <c r="AT619" s="218" t="s">
        <v>413</v>
      </c>
      <c r="AU619" s="218" t="s">
        <v>79</v>
      </c>
      <c r="AY619" s="20" t="s">
        <v>114</v>
      </c>
      <c r="BE619" s="219">
        <f>IF(N619="základní",J619,0)</f>
        <v>0</v>
      </c>
      <c r="BF619" s="219">
        <f>IF(N619="snížená",J619,0)</f>
        <v>0</v>
      </c>
      <c r="BG619" s="219">
        <f>IF(N619="zákl. přenesená",J619,0)</f>
        <v>0</v>
      </c>
      <c r="BH619" s="219">
        <f>IF(N619="sníž. přenesená",J619,0)</f>
        <v>0</v>
      </c>
      <c r="BI619" s="219">
        <f>IF(N619="nulová",J619,0)</f>
        <v>0</v>
      </c>
      <c r="BJ619" s="20" t="s">
        <v>77</v>
      </c>
      <c r="BK619" s="219">
        <f>ROUND(I619*H619,2)</f>
        <v>0</v>
      </c>
      <c r="BL619" s="20" t="s">
        <v>121</v>
      </c>
      <c r="BM619" s="218" t="s">
        <v>721</v>
      </c>
    </row>
    <row r="620" s="13" customFormat="1">
      <c r="A620" s="13"/>
      <c r="B620" s="225"/>
      <c r="C620" s="226"/>
      <c r="D620" s="227" t="s">
        <v>124</v>
      </c>
      <c r="E620" s="228" t="s">
        <v>19</v>
      </c>
      <c r="F620" s="229" t="s">
        <v>722</v>
      </c>
      <c r="G620" s="226"/>
      <c r="H620" s="230">
        <v>8.0800000000000001</v>
      </c>
      <c r="I620" s="231"/>
      <c r="J620" s="226"/>
      <c r="K620" s="226"/>
      <c r="L620" s="232"/>
      <c r="M620" s="233"/>
      <c r="N620" s="234"/>
      <c r="O620" s="234"/>
      <c r="P620" s="234"/>
      <c r="Q620" s="234"/>
      <c r="R620" s="234"/>
      <c r="S620" s="234"/>
      <c r="T620" s="23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6" t="s">
        <v>124</v>
      </c>
      <c r="AU620" s="236" t="s">
        <v>79</v>
      </c>
      <c r="AV620" s="13" t="s">
        <v>79</v>
      </c>
      <c r="AW620" s="13" t="s">
        <v>31</v>
      </c>
      <c r="AX620" s="13" t="s">
        <v>69</v>
      </c>
      <c r="AY620" s="236" t="s">
        <v>114</v>
      </c>
    </row>
    <row r="621" s="14" customFormat="1">
      <c r="A621" s="14"/>
      <c r="B621" s="237"/>
      <c r="C621" s="238"/>
      <c r="D621" s="227" t="s">
        <v>124</v>
      </c>
      <c r="E621" s="239" t="s">
        <v>19</v>
      </c>
      <c r="F621" s="240" t="s">
        <v>127</v>
      </c>
      <c r="G621" s="238"/>
      <c r="H621" s="241">
        <v>8.0800000000000001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7" t="s">
        <v>124</v>
      </c>
      <c r="AU621" s="247" t="s">
        <v>79</v>
      </c>
      <c r="AV621" s="14" t="s">
        <v>121</v>
      </c>
      <c r="AW621" s="14" t="s">
        <v>31</v>
      </c>
      <c r="AX621" s="14" t="s">
        <v>77</v>
      </c>
      <c r="AY621" s="247" t="s">
        <v>114</v>
      </c>
    </row>
    <row r="622" s="2" customFormat="1" ht="24.15" customHeight="1">
      <c r="A622" s="41"/>
      <c r="B622" s="42"/>
      <c r="C622" s="269" t="s">
        <v>723</v>
      </c>
      <c r="D622" s="269" t="s">
        <v>413</v>
      </c>
      <c r="E622" s="270" t="s">
        <v>724</v>
      </c>
      <c r="F622" s="271" t="s">
        <v>725</v>
      </c>
      <c r="G622" s="272" t="s">
        <v>474</v>
      </c>
      <c r="H622" s="273">
        <v>1.01</v>
      </c>
      <c r="I622" s="274"/>
      <c r="J622" s="275">
        <f>ROUND(I622*H622,2)</f>
        <v>0</v>
      </c>
      <c r="K622" s="271" t="s">
        <v>19</v>
      </c>
      <c r="L622" s="276"/>
      <c r="M622" s="277" t="s">
        <v>19</v>
      </c>
      <c r="N622" s="278" t="s">
        <v>40</v>
      </c>
      <c r="O622" s="87"/>
      <c r="P622" s="216">
        <f>O622*H622</f>
        <v>0</v>
      </c>
      <c r="Q622" s="216">
        <v>0</v>
      </c>
      <c r="R622" s="216">
        <f>Q622*H622</f>
        <v>0</v>
      </c>
      <c r="S622" s="216">
        <v>0</v>
      </c>
      <c r="T622" s="217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8" t="s">
        <v>148</v>
      </c>
      <c r="AT622" s="218" t="s">
        <v>413</v>
      </c>
      <c r="AU622" s="218" t="s">
        <v>79</v>
      </c>
      <c r="AY622" s="20" t="s">
        <v>114</v>
      </c>
      <c r="BE622" s="219">
        <f>IF(N622="základní",J622,0)</f>
        <v>0</v>
      </c>
      <c r="BF622" s="219">
        <f>IF(N622="snížená",J622,0)</f>
        <v>0</v>
      </c>
      <c r="BG622" s="219">
        <f>IF(N622="zákl. přenesená",J622,0)</f>
        <v>0</v>
      </c>
      <c r="BH622" s="219">
        <f>IF(N622="sníž. přenesená",J622,0)</f>
        <v>0</v>
      </c>
      <c r="BI622" s="219">
        <f>IF(N622="nulová",J622,0)</f>
        <v>0</v>
      </c>
      <c r="BJ622" s="20" t="s">
        <v>77</v>
      </c>
      <c r="BK622" s="219">
        <f>ROUND(I622*H622,2)</f>
        <v>0</v>
      </c>
      <c r="BL622" s="20" t="s">
        <v>121</v>
      </c>
      <c r="BM622" s="218" t="s">
        <v>726</v>
      </c>
    </row>
    <row r="623" s="13" customFormat="1">
      <c r="A623" s="13"/>
      <c r="B623" s="225"/>
      <c r="C623" s="226"/>
      <c r="D623" s="227" t="s">
        <v>124</v>
      </c>
      <c r="E623" s="228" t="s">
        <v>19</v>
      </c>
      <c r="F623" s="229" t="s">
        <v>483</v>
      </c>
      <c r="G623" s="226"/>
      <c r="H623" s="230">
        <v>1.01</v>
      </c>
      <c r="I623" s="231"/>
      <c r="J623" s="226"/>
      <c r="K623" s="226"/>
      <c r="L623" s="232"/>
      <c r="M623" s="233"/>
      <c r="N623" s="234"/>
      <c r="O623" s="234"/>
      <c r="P623" s="234"/>
      <c r="Q623" s="234"/>
      <c r="R623" s="234"/>
      <c r="S623" s="234"/>
      <c r="T623" s="23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6" t="s">
        <v>124</v>
      </c>
      <c r="AU623" s="236" t="s">
        <v>79</v>
      </c>
      <c r="AV623" s="13" t="s">
        <v>79</v>
      </c>
      <c r="AW623" s="13" t="s">
        <v>31</v>
      </c>
      <c r="AX623" s="13" t="s">
        <v>69</v>
      </c>
      <c r="AY623" s="236" t="s">
        <v>114</v>
      </c>
    </row>
    <row r="624" s="14" customFormat="1">
      <c r="A624" s="14"/>
      <c r="B624" s="237"/>
      <c r="C624" s="238"/>
      <c r="D624" s="227" t="s">
        <v>124</v>
      </c>
      <c r="E624" s="239" t="s">
        <v>19</v>
      </c>
      <c r="F624" s="240" t="s">
        <v>127</v>
      </c>
      <c r="G624" s="238"/>
      <c r="H624" s="241">
        <v>1.01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7" t="s">
        <v>124</v>
      </c>
      <c r="AU624" s="247" t="s">
        <v>79</v>
      </c>
      <c r="AV624" s="14" t="s">
        <v>121</v>
      </c>
      <c r="AW624" s="14" t="s">
        <v>31</v>
      </c>
      <c r="AX624" s="14" t="s">
        <v>77</v>
      </c>
      <c r="AY624" s="247" t="s">
        <v>114</v>
      </c>
    </row>
    <row r="625" s="2" customFormat="1" ht="16.5" customHeight="1">
      <c r="A625" s="41"/>
      <c r="B625" s="42"/>
      <c r="C625" s="269" t="s">
        <v>491</v>
      </c>
      <c r="D625" s="269" t="s">
        <v>413</v>
      </c>
      <c r="E625" s="270" t="s">
        <v>727</v>
      </c>
      <c r="F625" s="271" t="s">
        <v>728</v>
      </c>
      <c r="G625" s="272" t="s">
        <v>474</v>
      </c>
      <c r="H625" s="273">
        <v>3.0299999999999998</v>
      </c>
      <c r="I625" s="274"/>
      <c r="J625" s="275">
        <f>ROUND(I625*H625,2)</f>
        <v>0</v>
      </c>
      <c r="K625" s="271" t="s">
        <v>19</v>
      </c>
      <c r="L625" s="276"/>
      <c r="M625" s="277" t="s">
        <v>19</v>
      </c>
      <c r="N625" s="278" t="s">
        <v>40</v>
      </c>
      <c r="O625" s="87"/>
      <c r="P625" s="216">
        <f>O625*H625</f>
        <v>0</v>
      </c>
      <c r="Q625" s="216">
        <v>0</v>
      </c>
      <c r="R625" s="216">
        <f>Q625*H625</f>
        <v>0</v>
      </c>
      <c r="S625" s="216">
        <v>0</v>
      </c>
      <c r="T625" s="217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8" t="s">
        <v>148</v>
      </c>
      <c r="AT625" s="218" t="s">
        <v>413</v>
      </c>
      <c r="AU625" s="218" t="s">
        <v>79</v>
      </c>
      <c r="AY625" s="20" t="s">
        <v>114</v>
      </c>
      <c r="BE625" s="219">
        <f>IF(N625="základní",J625,0)</f>
        <v>0</v>
      </c>
      <c r="BF625" s="219">
        <f>IF(N625="snížená",J625,0)</f>
        <v>0</v>
      </c>
      <c r="BG625" s="219">
        <f>IF(N625="zákl. přenesená",J625,0)</f>
        <v>0</v>
      </c>
      <c r="BH625" s="219">
        <f>IF(N625="sníž. přenesená",J625,0)</f>
        <v>0</v>
      </c>
      <c r="BI625" s="219">
        <f>IF(N625="nulová",J625,0)</f>
        <v>0</v>
      </c>
      <c r="BJ625" s="20" t="s">
        <v>77</v>
      </c>
      <c r="BK625" s="219">
        <f>ROUND(I625*H625,2)</f>
        <v>0</v>
      </c>
      <c r="BL625" s="20" t="s">
        <v>121</v>
      </c>
      <c r="BM625" s="218" t="s">
        <v>729</v>
      </c>
    </row>
    <row r="626" s="13" customFormat="1">
      <c r="A626" s="13"/>
      <c r="B626" s="225"/>
      <c r="C626" s="226"/>
      <c r="D626" s="227" t="s">
        <v>124</v>
      </c>
      <c r="E626" s="228" t="s">
        <v>19</v>
      </c>
      <c r="F626" s="229" t="s">
        <v>730</v>
      </c>
      <c r="G626" s="226"/>
      <c r="H626" s="230">
        <v>3.0299999999999998</v>
      </c>
      <c r="I626" s="231"/>
      <c r="J626" s="226"/>
      <c r="K626" s="226"/>
      <c r="L626" s="232"/>
      <c r="M626" s="233"/>
      <c r="N626" s="234"/>
      <c r="O626" s="234"/>
      <c r="P626" s="234"/>
      <c r="Q626" s="234"/>
      <c r="R626" s="234"/>
      <c r="S626" s="234"/>
      <c r="T626" s="23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6" t="s">
        <v>124</v>
      </c>
      <c r="AU626" s="236" t="s">
        <v>79</v>
      </c>
      <c r="AV626" s="13" t="s">
        <v>79</v>
      </c>
      <c r="AW626" s="13" t="s">
        <v>31</v>
      </c>
      <c r="AX626" s="13" t="s">
        <v>69</v>
      </c>
      <c r="AY626" s="236" t="s">
        <v>114</v>
      </c>
    </row>
    <row r="627" s="14" customFormat="1">
      <c r="A627" s="14"/>
      <c r="B627" s="237"/>
      <c r="C627" s="238"/>
      <c r="D627" s="227" t="s">
        <v>124</v>
      </c>
      <c r="E627" s="239" t="s">
        <v>19</v>
      </c>
      <c r="F627" s="240" t="s">
        <v>127</v>
      </c>
      <c r="G627" s="238"/>
      <c r="H627" s="241">
        <v>3.0299999999999998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7" t="s">
        <v>124</v>
      </c>
      <c r="AU627" s="247" t="s">
        <v>79</v>
      </c>
      <c r="AV627" s="14" t="s">
        <v>121</v>
      </c>
      <c r="AW627" s="14" t="s">
        <v>31</v>
      </c>
      <c r="AX627" s="14" t="s">
        <v>77</v>
      </c>
      <c r="AY627" s="247" t="s">
        <v>114</v>
      </c>
    </row>
    <row r="628" s="2" customFormat="1" ht="16.5" customHeight="1">
      <c r="A628" s="41"/>
      <c r="B628" s="42"/>
      <c r="C628" s="207" t="s">
        <v>731</v>
      </c>
      <c r="D628" s="207" t="s">
        <v>116</v>
      </c>
      <c r="E628" s="208" t="s">
        <v>732</v>
      </c>
      <c r="F628" s="209" t="s">
        <v>733</v>
      </c>
      <c r="G628" s="210" t="s">
        <v>474</v>
      </c>
      <c r="H628" s="211">
        <v>3</v>
      </c>
      <c r="I628" s="212"/>
      <c r="J628" s="213">
        <f>ROUND(I628*H628,2)</f>
        <v>0</v>
      </c>
      <c r="K628" s="209" t="s">
        <v>120</v>
      </c>
      <c r="L628" s="47"/>
      <c r="M628" s="214" t="s">
        <v>19</v>
      </c>
      <c r="N628" s="215" t="s">
        <v>40</v>
      </c>
      <c r="O628" s="87"/>
      <c r="P628" s="216">
        <f>O628*H628</f>
        <v>0</v>
      </c>
      <c r="Q628" s="216">
        <v>0.039273919999999997</v>
      </c>
      <c r="R628" s="216">
        <f>Q628*H628</f>
        <v>0.11782176</v>
      </c>
      <c r="S628" s="216">
        <v>0</v>
      </c>
      <c r="T628" s="217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8" t="s">
        <v>121</v>
      </c>
      <c r="AT628" s="218" t="s">
        <v>116</v>
      </c>
      <c r="AU628" s="218" t="s">
        <v>79</v>
      </c>
      <c r="AY628" s="20" t="s">
        <v>114</v>
      </c>
      <c r="BE628" s="219">
        <f>IF(N628="základní",J628,0)</f>
        <v>0</v>
      </c>
      <c r="BF628" s="219">
        <f>IF(N628="snížená",J628,0)</f>
        <v>0</v>
      </c>
      <c r="BG628" s="219">
        <f>IF(N628="zákl. přenesená",J628,0)</f>
        <v>0</v>
      </c>
      <c r="BH628" s="219">
        <f>IF(N628="sníž. přenesená",J628,0)</f>
        <v>0</v>
      </c>
      <c r="BI628" s="219">
        <f>IF(N628="nulová",J628,0)</f>
        <v>0</v>
      </c>
      <c r="BJ628" s="20" t="s">
        <v>77</v>
      </c>
      <c r="BK628" s="219">
        <f>ROUND(I628*H628,2)</f>
        <v>0</v>
      </c>
      <c r="BL628" s="20" t="s">
        <v>121</v>
      </c>
      <c r="BM628" s="218" t="s">
        <v>734</v>
      </c>
    </row>
    <row r="629" s="2" customFormat="1">
      <c r="A629" s="41"/>
      <c r="B629" s="42"/>
      <c r="C629" s="43"/>
      <c r="D629" s="220" t="s">
        <v>122</v>
      </c>
      <c r="E629" s="43"/>
      <c r="F629" s="221" t="s">
        <v>735</v>
      </c>
      <c r="G629" s="43"/>
      <c r="H629" s="43"/>
      <c r="I629" s="222"/>
      <c r="J629" s="43"/>
      <c r="K629" s="43"/>
      <c r="L629" s="47"/>
      <c r="M629" s="223"/>
      <c r="N629" s="224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122</v>
      </c>
      <c r="AU629" s="20" t="s">
        <v>79</v>
      </c>
    </row>
    <row r="630" s="13" customFormat="1">
      <c r="A630" s="13"/>
      <c r="B630" s="225"/>
      <c r="C630" s="226"/>
      <c r="D630" s="227" t="s">
        <v>124</v>
      </c>
      <c r="E630" s="228" t="s">
        <v>19</v>
      </c>
      <c r="F630" s="229" t="s">
        <v>736</v>
      </c>
      <c r="G630" s="226"/>
      <c r="H630" s="230">
        <v>3</v>
      </c>
      <c r="I630" s="231"/>
      <c r="J630" s="226"/>
      <c r="K630" s="226"/>
      <c r="L630" s="232"/>
      <c r="M630" s="233"/>
      <c r="N630" s="234"/>
      <c r="O630" s="234"/>
      <c r="P630" s="234"/>
      <c r="Q630" s="234"/>
      <c r="R630" s="234"/>
      <c r="S630" s="234"/>
      <c r="T630" s="23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6" t="s">
        <v>124</v>
      </c>
      <c r="AU630" s="236" t="s">
        <v>79</v>
      </c>
      <c r="AV630" s="13" t="s">
        <v>79</v>
      </c>
      <c r="AW630" s="13" t="s">
        <v>31</v>
      </c>
      <c r="AX630" s="13" t="s">
        <v>69</v>
      </c>
      <c r="AY630" s="236" t="s">
        <v>114</v>
      </c>
    </row>
    <row r="631" s="14" customFormat="1">
      <c r="A631" s="14"/>
      <c r="B631" s="237"/>
      <c r="C631" s="238"/>
      <c r="D631" s="227" t="s">
        <v>124</v>
      </c>
      <c r="E631" s="239" t="s">
        <v>19</v>
      </c>
      <c r="F631" s="240" t="s">
        <v>127</v>
      </c>
      <c r="G631" s="238"/>
      <c r="H631" s="241">
        <v>3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7" t="s">
        <v>124</v>
      </c>
      <c r="AU631" s="247" t="s">
        <v>79</v>
      </c>
      <c r="AV631" s="14" t="s">
        <v>121</v>
      </c>
      <c r="AW631" s="14" t="s">
        <v>31</v>
      </c>
      <c r="AX631" s="14" t="s">
        <v>77</v>
      </c>
      <c r="AY631" s="247" t="s">
        <v>114</v>
      </c>
    </row>
    <row r="632" s="2" customFormat="1" ht="16.5" customHeight="1">
      <c r="A632" s="41"/>
      <c r="B632" s="42"/>
      <c r="C632" s="269" t="s">
        <v>495</v>
      </c>
      <c r="D632" s="269" t="s">
        <v>413</v>
      </c>
      <c r="E632" s="270" t="s">
        <v>737</v>
      </c>
      <c r="F632" s="271" t="s">
        <v>738</v>
      </c>
      <c r="G632" s="272" t="s">
        <v>474</v>
      </c>
      <c r="H632" s="273">
        <v>3.0299999999999998</v>
      </c>
      <c r="I632" s="274"/>
      <c r="J632" s="275">
        <f>ROUND(I632*H632,2)</f>
        <v>0</v>
      </c>
      <c r="K632" s="271" t="s">
        <v>19</v>
      </c>
      <c r="L632" s="276"/>
      <c r="M632" s="277" t="s">
        <v>19</v>
      </c>
      <c r="N632" s="278" t="s">
        <v>40</v>
      </c>
      <c r="O632" s="87"/>
      <c r="P632" s="216">
        <f>O632*H632</f>
        <v>0</v>
      </c>
      <c r="Q632" s="216">
        <v>0</v>
      </c>
      <c r="R632" s="216">
        <f>Q632*H632</f>
        <v>0</v>
      </c>
      <c r="S632" s="216">
        <v>0</v>
      </c>
      <c r="T632" s="217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8" t="s">
        <v>148</v>
      </c>
      <c r="AT632" s="218" t="s">
        <v>413</v>
      </c>
      <c r="AU632" s="218" t="s">
        <v>79</v>
      </c>
      <c r="AY632" s="20" t="s">
        <v>114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20" t="s">
        <v>77</v>
      </c>
      <c r="BK632" s="219">
        <f>ROUND(I632*H632,2)</f>
        <v>0</v>
      </c>
      <c r="BL632" s="20" t="s">
        <v>121</v>
      </c>
      <c r="BM632" s="218" t="s">
        <v>739</v>
      </c>
    </row>
    <row r="633" s="13" customFormat="1">
      <c r="A633" s="13"/>
      <c r="B633" s="225"/>
      <c r="C633" s="226"/>
      <c r="D633" s="227" t="s">
        <v>124</v>
      </c>
      <c r="E633" s="228" t="s">
        <v>19</v>
      </c>
      <c r="F633" s="229" t="s">
        <v>730</v>
      </c>
      <c r="G633" s="226"/>
      <c r="H633" s="230">
        <v>3.0299999999999998</v>
      </c>
      <c r="I633" s="231"/>
      <c r="J633" s="226"/>
      <c r="K633" s="226"/>
      <c r="L633" s="232"/>
      <c r="M633" s="233"/>
      <c r="N633" s="234"/>
      <c r="O633" s="234"/>
      <c r="P633" s="234"/>
      <c r="Q633" s="234"/>
      <c r="R633" s="234"/>
      <c r="S633" s="234"/>
      <c r="T633" s="235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6" t="s">
        <v>124</v>
      </c>
      <c r="AU633" s="236" t="s">
        <v>79</v>
      </c>
      <c r="AV633" s="13" t="s">
        <v>79</v>
      </c>
      <c r="AW633" s="13" t="s">
        <v>31</v>
      </c>
      <c r="AX633" s="13" t="s">
        <v>69</v>
      </c>
      <c r="AY633" s="236" t="s">
        <v>114</v>
      </c>
    </row>
    <row r="634" s="14" customFormat="1">
      <c r="A634" s="14"/>
      <c r="B634" s="237"/>
      <c r="C634" s="238"/>
      <c r="D634" s="227" t="s">
        <v>124</v>
      </c>
      <c r="E634" s="239" t="s">
        <v>19</v>
      </c>
      <c r="F634" s="240" t="s">
        <v>127</v>
      </c>
      <c r="G634" s="238"/>
      <c r="H634" s="241">
        <v>3.0299999999999998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7" t="s">
        <v>124</v>
      </c>
      <c r="AU634" s="247" t="s">
        <v>79</v>
      </c>
      <c r="AV634" s="14" t="s">
        <v>121</v>
      </c>
      <c r="AW634" s="14" t="s">
        <v>31</v>
      </c>
      <c r="AX634" s="14" t="s">
        <v>77</v>
      </c>
      <c r="AY634" s="247" t="s">
        <v>114</v>
      </c>
    </row>
    <row r="635" s="2" customFormat="1" ht="24.15" customHeight="1">
      <c r="A635" s="41"/>
      <c r="B635" s="42"/>
      <c r="C635" s="207" t="s">
        <v>740</v>
      </c>
      <c r="D635" s="207" t="s">
        <v>116</v>
      </c>
      <c r="E635" s="208" t="s">
        <v>741</v>
      </c>
      <c r="F635" s="209" t="s">
        <v>742</v>
      </c>
      <c r="G635" s="210" t="s">
        <v>474</v>
      </c>
      <c r="H635" s="211">
        <v>2</v>
      </c>
      <c r="I635" s="212"/>
      <c r="J635" s="213">
        <f>ROUND(I635*H635,2)</f>
        <v>0</v>
      </c>
      <c r="K635" s="209" t="s">
        <v>120</v>
      </c>
      <c r="L635" s="47"/>
      <c r="M635" s="214" t="s">
        <v>19</v>
      </c>
      <c r="N635" s="215" t="s">
        <v>40</v>
      </c>
      <c r="O635" s="87"/>
      <c r="P635" s="216">
        <f>O635*H635</f>
        <v>0</v>
      </c>
      <c r="Q635" s="216">
        <v>0.089999999999999997</v>
      </c>
      <c r="R635" s="216">
        <f>Q635*H635</f>
        <v>0.17999999999999999</v>
      </c>
      <c r="S635" s="216">
        <v>0</v>
      </c>
      <c r="T635" s="217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8" t="s">
        <v>121</v>
      </c>
      <c r="AT635" s="218" t="s">
        <v>116</v>
      </c>
      <c r="AU635" s="218" t="s">
        <v>79</v>
      </c>
      <c r="AY635" s="20" t="s">
        <v>114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20" t="s">
        <v>77</v>
      </c>
      <c r="BK635" s="219">
        <f>ROUND(I635*H635,2)</f>
        <v>0</v>
      </c>
      <c r="BL635" s="20" t="s">
        <v>121</v>
      </c>
      <c r="BM635" s="218" t="s">
        <v>743</v>
      </c>
    </row>
    <row r="636" s="2" customFormat="1">
      <c r="A636" s="41"/>
      <c r="B636" s="42"/>
      <c r="C636" s="43"/>
      <c r="D636" s="220" t="s">
        <v>122</v>
      </c>
      <c r="E636" s="43"/>
      <c r="F636" s="221" t="s">
        <v>744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122</v>
      </c>
      <c r="AU636" s="20" t="s">
        <v>79</v>
      </c>
    </row>
    <row r="637" s="13" customFormat="1">
      <c r="A637" s="13"/>
      <c r="B637" s="225"/>
      <c r="C637" s="226"/>
      <c r="D637" s="227" t="s">
        <v>124</v>
      </c>
      <c r="E637" s="228" t="s">
        <v>19</v>
      </c>
      <c r="F637" s="229" t="s">
        <v>745</v>
      </c>
      <c r="G637" s="226"/>
      <c r="H637" s="230">
        <v>2</v>
      </c>
      <c r="I637" s="231"/>
      <c r="J637" s="226"/>
      <c r="K637" s="226"/>
      <c r="L637" s="232"/>
      <c r="M637" s="233"/>
      <c r="N637" s="234"/>
      <c r="O637" s="234"/>
      <c r="P637" s="234"/>
      <c r="Q637" s="234"/>
      <c r="R637" s="234"/>
      <c r="S637" s="234"/>
      <c r="T637" s="23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6" t="s">
        <v>124</v>
      </c>
      <c r="AU637" s="236" t="s">
        <v>79</v>
      </c>
      <c r="AV637" s="13" t="s">
        <v>79</v>
      </c>
      <c r="AW637" s="13" t="s">
        <v>31</v>
      </c>
      <c r="AX637" s="13" t="s">
        <v>69</v>
      </c>
      <c r="AY637" s="236" t="s">
        <v>114</v>
      </c>
    </row>
    <row r="638" s="14" customFormat="1">
      <c r="A638" s="14"/>
      <c r="B638" s="237"/>
      <c r="C638" s="238"/>
      <c r="D638" s="227" t="s">
        <v>124</v>
      </c>
      <c r="E638" s="239" t="s">
        <v>19</v>
      </c>
      <c r="F638" s="240" t="s">
        <v>127</v>
      </c>
      <c r="G638" s="238"/>
      <c r="H638" s="241">
        <v>2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7" t="s">
        <v>124</v>
      </c>
      <c r="AU638" s="247" t="s">
        <v>79</v>
      </c>
      <c r="AV638" s="14" t="s">
        <v>121</v>
      </c>
      <c r="AW638" s="14" t="s">
        <v>31</v>
      </c>
      <c r="AX638" s="14" t="s">
        <v>77</v>
      </c>
      <c r="AY638" s="247" t="s">
        <v>114</v>
      </c>
    </row>
    <row r="639" s="2" customFormat="1" ht="16.5" customHeight="1">
      <c r="A639" s="41"/>
      <c r="B639" s="42"/>
      <c r="C639" s="269" t="s">
        <v>500</v>
      </c>
      <c r="D639" s="269" t="s">
        <v>413</v>
      </c>
      <c r="E639" s="270" t="s">
        <v>746</v>
      </c>
      <c r="F639" s="271" t="s">
        <v>747</v>
      </c>
      <c r="G639" s="272" t="s">
        <v>474</v>
      </c>
      <c r="H639" s="273">
        <v>2</v>
      </c>
      <c r="I639" s="274"/>
      <c r="J639" s="275">
        <f>ROUND(I639*H639,2)</f>
        <v>0</v>
      </c>
      <c r="K639" s="271" t="s">
        <v>19</v>
      </c>
      <c r="L639" s="276"/>
      <c r="M639" s="277" t="s">
        <v>19</v>
      </c>
      <c r="N639" s="278" t="s">
        <v>40</v>
      </c>
      <c r="O639" s="87"/>
      <c r="P639" s="216">
        <f>O639*H639</f>
        <v>0</v>
      </c>
      <c r="Q639" s="216">
        <v>0</v>
      </c>
      <c r="R639" s="216">
        <f>Q639*H639</f>
        <v>0</v>
      </c>
      <c r="S639" s="216">
        <v>0</v>
      </c>
      <c r="T639" s="217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8" t="s">
        <v>148</v>
      </c>
      <c r="AT639" s="218" t="s">
        <v>413</v>
      </c>
      <c r="AU639" s="218" t="s">
        <v>79</v>
      </c>
      <c r="AY639" s="20" t="s">
        <v>114</v>
      </c>
      <c r="BE639" s="219">
        <f>IF(N639="základní",J639,0)</f>
        <v>0</v>
      </c>
      <c r="BF639" s="219">
        <f>IF(N639="snížená",J639,0)</f>
        <v>0</v>
      </c>
      <c r="BG639" s="219">
        <f>IF(N639="zákl. přenesená",J639,0)</f>
        <v>0</v>
      </c>
      <c r="BH639" s="219">
        <f>IF(N639="sníž. přenesená",J639,0)</f>
        <v>0</v>
      </c>
      <c r="BI639" s="219">
        <f>IF(N639="nulová",J639,0)</f>
        <v>0</v>
      </c>
      <c r="BJ639" s="20" t="s">
        <v>77</v>
      </c>
      <c r="BK639" s="219">
        <f>ROUND(I639*H639,2)</f>
        <v>0</v>
      </c>
      <c r="BL639" s="20" t="s">
        <v>121</v>
      </c>
      <c r="BM639" s="218" t="s">
        <v>748</v>
      </c>
    </row>
    <row r="640" s="13" customFormat="1">
      <c r="A640" s="13"/>
      <c r="B640" s="225"/>
      <c r="C640" s="226"/>
      <c r="D640" s="227" t="s">
        <v>124</v>
      </c>
      <c r="E640" s="228" t="s">
        <v>19</v>
      </c>
      <c r="F640" s="229" t="s">
        <v>79</v>
      </c>
      <c r="G640" s="226"/>
      <c r="H640" s="230">
        <v>2</v>
      </c>
      <c r="I640" s="231"/>
      <c r="J640" s="226"/>
      <c r="K640" s="226"/>
      <c r="L640" s="232"/>
      <c r="M640" s="233"/>
      <c r="N640" s="234"/>
      <c r="O640" s="234"/>
      <c r="P640" s="234"/>
      <c r="Q640" s="234"/>
      <c r="R640" s="234"/>
      <c r="S640" s="234"/>
      <c r="T640" s="235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6" t="s">
        <v>124</v>
      </c>
      <c r="AU640" s="236" t="s">
        <v>79</v>
      </c>
      <c r="AV640" s="13" t="s">
        <v>79</v>
      </c>
      <c r="AW640" s="13" t="s">
        <v>31</v>
      </c>
      <c r="AX640" s="13" t="s">
        <v>69</v>
      </c>
      <c r="AY640" s="236" t="s">
        <v>114</v>
      </c>
    </row>
    <row r="641" s="14" customFormat="1">
      <c r="A641" s="14"/>
      <c r="B641" s="237"/>
      <c r="C641" s="238"/>
      <c r="D641" s="227" t="s">
        <v>124</v>
      </c>
      <c r="E641" s="239" t="s">
        <v>19</v>
      </c>
      <c r="F641" s="240" t="s">
        <v>127</v>
      </c>
      <c r="G641" s="238"/>
      <c r="H641" s="241">
        <v>2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7" t="s">
        <v>124</v>
      </c>
      <c r="AU641" s="247" t="s">
        <v>79</v>
      </c>
      <c r="AV641" s="14" t="s">
        <v>121</v>
      </c>
      <c r="AW641" s="14" t="s">
        <v>31</v>
      </c>
      <c r="AX641" s="14" t="s">
        <v>77</v>
      </c>
      <c r="AY641" s="247" t="s">
        <v>114</v>
      </c>
    </row>
    <row r="642" s="2" customFormat="1" ht="24.15" customHeight="1">
      <c r="A642" s="41"/>
      <c r="B642" s="42"/>
      <c r="C642" s="207" t="s">
        <v>749</v>
      </c>
      <c r="D642" s="207" t="s">
        <v>116</v>
      </c>
      <c r="E642" s="208" t="s">
        <v>750</v>
      </c>
      <c r="F642" s="209" t="s">
        <v>751</v>
      </c>
      <c r="G642" s="210" t="s">
        <v>474</v>
      </c>
      <c r="H642" s="211">
        <v>11</v>
      </c>
      <c r="I642" s="212"/>
      <c r="J642" s="213">
        <f>ROUND(I642*H642,2)</f>
        <v>0</v>
      </c>
      <c r="K642" s="209" t="s">
        <v>120</v>
      </c>
      <c r="L642" s="47"/>
      <c r="M642" s="214" t="s">
        <v>19</v>
      </c>
      <c r="N642" s="215" t="s">
        <v>40</v>
      </c>
      <c r="O642" s="87"/>
      <c r="P642" s="216">
        <f>O642*H642</f>
        <v>0</v>
      </c>
      <c r="Q642" s="216">
        <v>0.089999999999999997</v>
      </c>
      <c r="R642" s="216">
        <f>Q642*H642</f>
        <v>0.98999999999999999</v>
      </c>
      <c r="S642" s="216">
        <v>0</v>
      </c>
      <c r="T642" s="217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8" t="s">
        <v>121</v>
      </c>
      <c r="AT642" s="218" t="s">
        <v>116</v>
      </c>
      <c r="AU642" s="218" t="s">
        <v>79</v>
      </c>
      <c r="AY642" s="20" t="s">
        <v>114</v>
      </c>
      <c r="BE642" s="219">
        <f>IF(N642="základní",J642,0)</f>
        <v>0</v>
      </c>
      <c r="BF642" s="219">
        <f>IF(N642="snížená",J642,0)</f>
        <v>0</v>
      </c>
      <c r="BG642" s="219">
        <f>IF(N642="zákl. přenesená",J642,0)</f>
        <v>0</v>
      </c>
      <c r="BH642" s="219">
        <f>IF(N642="sníž. přenesená",J642,0)</f>
        <v>0</v>
      </c>
      <c r="BI642" s="219">
        <f>IF(N642="nulová",J642,0)</f>
        <v>0</v>
      </c>
      <c r="BJ642" s="20" t="s">
        <v>77</v>
      </c>
      <c r="BK642" s="219">
        <f>ROUND(I642*H642,2)</f>
        <v>0</v>
      </c>
      <c r="BL642" s="20" t="s">
        <v>121</v>
      </c>
      <c r="BM642" s="218" t="s">
        <v>752</v>
      </c>
    </row>
    <row r="643" s="2" customFormat="1">
      <c r="A643" s="41"/>
      <c r="B643" s="42"/>
      <c r="C643" s="43"/>
      <c r="D643" s="220" t="s">
        <v>122</v>
      </c>
      <c r="E643" s="43"/>
      <c r="F643" s="221" t="s">
        <v>753</v>
      </c>
      <c r="G643" s="43"/>
      <c r="H643" s="43"/>
      <c r="I643" s="222"/>
      <c r="J643" s="43"/>
      <c r="K643" s="43"/>
      <c r="L643" s="47"/>
      <c r="M643" s="223"/>
      <c r="N643" s="224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122</v>
      </c>
      <c r="AU643" s="20" t="s">
        <v>79</v>
      </c>
    </row>
    <row r="644" s="13" customFormat="1">
      <c r="A644" s="13"/>
      <c r="B644" s="225"/>
      <c r="C644" s="226"/>
      <c r="D644" s="227" t="s">
        <v>124</v>
      </c>
      <c r="E644" s="228" t="s">
        <v>19</v>
      </c>
      <c r="F644" s="229" t="s">
        <v>754</v>
      </c>
      <c r="G644" s="226"/>
      <c r="H644" s="230">
        <v>11</v>
      </c>
      <c r="I644" s="231"/>
      <c r="J644" s="226"/>
      <c r="K644" s="226"/>
      <c r="L644" s="232"/>
      <c r="M644" s="233"/>
      <c r="N644" s="234"/>
      <c r="O644" s="234"/>
      <c r="P644" s="234"/>
      <c r="Q644" s="234"/>
      <c r="R644" s="234"/>
      <c r="S644" s="234"/>
      <c r="T644" s="235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6" t="s">
        <v>124</v>
      </c>
      <c r="AU644" s="236" t="s">
        <v>79</v>
      </c>
      <c r="AV644" s="13" t="s">
        <v>79</v>
      </c>
      <c r="AW644" s="13" t="s">
        <v>31</v>
      </c>
      <c r="AX644" s="13" t="s">
        <v>69</v>
      </c>
      <c r="AY644" s="236" t="s">
        <v>114</v>
      </c>
    </row>
    <row r="645" s="14" customFormat="1">
      <c r="A645" s="14"/>
      <c r="B645" s="237"/>
      <c r="C645" s="238"/>
      <c r="D645" s="227" t="s">
        <v>124</v>
      </c>
      <c r="E645" s="239" t="s">
        <v>19</v>
      </c>
      <c r="F645" s="240" t="s">
        <v>127</v>
      </c>
      <c r="G645" s="238"/>
      <c r="H645" s="241">
        <v>11</v>
      </c>
      <c r="I645" s="242"/>
      <c r="J645" s="238"/>
      <c r="K645" s="238"/>
      <c r="L645" s="243"/>
      <c r="M645" s="244"/>
      <c r="N645" s="245"/>
      <c r="O645" s="245"/>
      <c r="P645" s="245"/>
      <c r="Q645" s="245"/>
      <c r="R645" s="245"/>
      <c r="S645" s="245"/>
      <c r="T645" s="246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7" t="s">
        <v>124</v>
      </c>
      <c r="AU645" s="247" t="s">
        <v>79</v>
      </c>
      <c r="AV645" s="14" t="s">
        <v>121</v>
      </c>
      <c r="AW645" s="14" t="s">
        <v>31</v>
      </c>
      <c r="AX645" s="14" t="s">
        <v>77</v>
      </c>
      <c r="AY645" s="247" t="s">
        <v>114</v>
      </c>
    </row>
    <row r="646" s="2" customFormat="1" ht="16.5" customHeight="1">
      <c r="A646" s="41"/>
      <c r="B646" s="42"/>
      <c r="C646" s="269" t="s">
        <v>504</v>
      </c>
      <c r="D646" s="269" t="s">
        <v>413</v>
      </c>
      <c r="E646" s="270" t="s">
        <v>755</v>
      </c>
      <c r="F646" s="271" t="s">
        <v>756</v>
      </c>
      <c r="G646" s="272" t="s">
        <v>474</v>
      </c>
      <c r="H646" s="273">
        <v>11</v>
      </c>
      <c r="I646" s="274"/>
      <c r="J646" s="275">
        <f>ROUND(I646*H646,2)</f>
        <v>0</v>
      </c>
      <c r="K646" s="271" t="s">
        <v>19</v>
      </c>
      <c r="L646" s="276"/>
      <c r="M646" s="277" t="s">
        <v>19</v>
      </c>
      <c r="N646" s="278" t="s">
        <v>40</v>
      </c>
      <c r="O646" s="87"/>
      <c r="P646" s="216">
        <f>O646*H646</f>
        <v>0</v>
      </c>
      <c r="Q646" s="216">
        <v>0</v>
      </c>
      <c r="R646" s="216">
        <f>Q646*H646</f>
        <v>0</v>
      </c>
      <c r="S646" s="216">
        <v>0</v>
      </c>
      <c r="T646" s="217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8" t="s">
        <v>148</v>
      </c>
      <c r="AT646" s="218" t="s">
        <v>413</v>
      </c>
      <c r="AU646" s="218" t="s">
        <v>79</v>
      </c>
      <c r="AY646" s="20" t="s">
        <v>114</v>
      </c>
      <c r="BE646" s="219">
        <f>IF(N646="základní",J646,0)</f>
        <v>0</v>
      </c>
      <c r="BF646" s="219">
        <f>IF(N646="snížená",J646,0)</f>
        <v>0</v>
      </c>
      <c r="BG646" s="219">
        <f>IF(N646="zákl. přenesená",J646,0)</f>
        <v>0</v>
      </c>
      <c r="BH646" s="219">
        <f>IF(N646="sníž. přenesená",J646,0)</f>
        <v>0</v>
      </c>
      <c r="BI646" s="219">
        <f>IF(N646="nulová",J646,0)</f>
        <v>0</v>
      </c>
      <c r="BJ646" s="20" t="s">
        <v>77</v>
      </c>
      <c r="BK646" s="219">
        <f>ROUND(I646*H646,2)</f>
        <v>0</v>
      </c>
      <c r="BL646" s="20" t="s">
        <v>121</v>
      </c>
      <c r="BM646" s="218" t="s">
        <v>757</v>
      </c>
    </row>
    <row r="647" s="13" customFormat="1">
      <c r="A647" s="13"/>
      <c r="B647" s="225"/>
      <c r="C647" s="226"/>
      <c r="D647" s="227" t="s">
        <v>124</v>
      </c>
      <c r="E647" s="228" t="s">
        <v>19</v>
      </c>
      <c r="F647" s="229" t="s">
        <v>200</v>
      </c>
      <c r="G647" s="226"/>
      <c r="H647" s="230">
        <v>11</v>
      </c>
      <c r="I647" s="231"/>
      <c r="J647" s="226"/>
      <c r="K647" s="226"/>
      <c r="L647" s="232"/>
      <c r="M647" s="233"/>
      <c r="N647" s="234"/>
      <c r="O647" s="234"/>
      <c r="P647" s="234"/>
      <c r="Q647" s="234"/>
      <c r="R647" s="234"/>
      <c r="S647" s="234"/>
      <c r="T647" s="23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6" t="s">
        <v>124</v>
      </c>
      <c r="AU647" s="236" t="s">
        <v>79</v>
      </c>
      <c r="AV647" s="13" t="s">
        <v>79</v>
      </c>
      <c r="AW647" s="13" t="s">
        <v>31</v>
      </c>
      <c r="AX647" s="13" t="s">
        <v>69</v>
      </c>
      <c r="AY647" s="236" t="s">
        <v>114</v>
      </c>
    </row>
    <row r="648" s="14" customFormat="1">
      <c r="A648" s="14"/>
      <c r="B648" s="237"/>
      <c r="C648" s="238"/>
      <c r="D648" s="227" t="s">
        <v>124</v>
      </c>
      <c r="E648" s="239" t="s">
        <v>19</v>
      </c>
      <c r="F648" s="240" t="s">
        <v>127</v>
      </c>
      <c r="G648" s="238"/>
      <c r="H648" s="241">
        <v>11</v>
      </c>
      <c r="I648" s="242"/>
      <c r="J648" s="238"/>
      <c r="K648" s="238"/>
      <c r="L648" s="243"/>
      <c r="M648" s="244"/>
      <c r="N648" s="245"/>
      <c r="O648" s="245"/>
      <c r="P648" s="245"/>
      <c r="Q648" s="245"/>
      <c r="R648" s="245"/>
      <c r="S648" s="245"/>
      <c r="T648" s="246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7" t="s">
        <v>124</v>
      </c>
      <c r="AU648" s="247" t="s">
        <v>79</v>
      </c>
      <c r="AV648" s="14" t="s">
        <v>121</v>
      </c>
      <c r="AW648" s="14" t="s">
        <v>31</v>
      </c>
      <c r="AX648" s="14" t="s">
        <v>77</v>
      </c>
      <c r="AY648" s="247" t="s">
        <v>114</v>
      </c>
    </row>
    <row r="649" s="2" customFormat="1" ht="16.5" customHeight="1">
      <c r="A649" s="41"/>
      <c r="B649" s="42"/>
      <c r="C649" s="207" t="s">
        <v>758</v>
      </c>
      <c r="D649" s="207" t="s">
        <v>116</v>
      </c>
      <c r="E649" s="208" t="s">
        <v>759</v>
      </c>
      <c r="F649" s="209" t="s">
        <v>760</v>
      </c>
      <c r="G649" s="210" t="s">
        <v>183</v>
      </c>
      <c r="H649" s="211">
        <v>1.25</v>
      </c>
      <c r="I649" s="212"/>
      <c r="J649" s="213">
        <f>ROUND(I649*H649,2)</f>
        <v>0</v>
      </c>
      <c r="K649" s="209" t="s">
        <v>120</v>
      </c>
      <c r="L649" s="47"/>
      <c r="M649" s="214" t="s">
        <v>19</v>
      </c>
      <c r="N649" s="215" t="s">
        <v>40</v>
      </c>
      <c r="O649" s="87"/>
      <c r="P649" s="216">
        <f>O649*H649</f>
        <v>0</v>
      </c>
      <c r="Q649" s="216">
        <v>2.5018699999999998</v>
      </c>
      <c r="R649" s="216">
        <f>Q649*H649</f>
        <v>3.1273374999999999</v>
      </c>
      <c r="S649" s="216">
        <v>0</v>
      </c>
      <c r="T649" s="217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8" t="s">
        <v>121</v>
      </c>
      <c r="AT649" s="218" t="s">
        <v>116</v>
      </c>
      <c r="AU649" s="218" t="s">
        <v>79</v>
      </c>
      <c r="AY649" s="20" t="s">
        <v>114</v>
      </c>
      <c r="BE649" s="219">
        <f>IF(N649="základní",J649,0)</f>
        <v>0</v>
      </c>
      <c r="BF649" s="219">
        <f>IF(N649="snížená",J649,0)</f>
        <v>0</v>
      </c>
      <c r="BG649" s="219">
        <f>IF(N649="zákl. přenesená",J649,0)</f>
        <v>0</v>
      </c>
      <c r="BH649" s="219">
        <f>IF(N649="sníž. přenesená",J649,0)</f>
        <v>0</v>
      </c>
      <c r="BI649" s="219">
        <f>IF(N649="nulová",J649,0)</f>
        <v>0</v>
      </c>
      <c r="BJ649" s="20" t="s">
        <v>77</v>
      </c>
      <c r="BK649" s="219">
        <f>ROUND(I649*H649,2)</f>
        <v>0</v>
      </c>
      <c r="BL649" s="20" t="s">
        <v>121</v>
      </c>
      <c r="BM649" s="218" t="s">
        <v>761</v>
      </c>
    </row>
    <row r="650" s="2" customFormat="1">
      <c r="A650" s="41"/>
      <c r="B650" s="42"/>
      <c r="C650" s="43"/>
      <c r="D650" s="220" t="s">
        <v>122</v>
      </c>
      <c r="E650" s="43"/>
      <c r="F650" s="221" t="s">
        <v>762</v>
      </c>
      <c r="G650" s="43"/>
      <c r="H650" s="43"/>
      <c r="I650" s="222"/>
      <c r="J650" s="43"/>
      <c r="K650" s="43"/>
      <c r="L650" s="47"/>
      <c r="M650" s="223"/>
      <c r="N650" s="224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122</v>
      </c>
      <c r="AU650" s="20" t="s">
        <v>79</v>
      </c>
    </row>
    <row r="651" s="13" customFormat="1">
      <c r="A651" s="13"/>
      <c r="B651" s="225"/>
      <c r="C651" s="226"/>
      <c r="D651" s="227" t="s">
        <v>124</v>
      </c>
      <c r="E651" s="228" t="s">
        <v>19</v>
      </c>
      <c r="F651" s="229" t="s">
        <v>763</v>
      </c>
      <c r="G651" s="226"/>
      <c r="H651" s="230">
        <v>0.68600000000000005</v>
      </c>
      <c r="I651" s="231"/>
      <c r="J651" s="226"/>
      <c r="K651" s="226"/>
      <c r="L651" s="232"/>
      <c r="M651" s="233"/>
      <c r="N651" s="234"/>
      <c r="O651" s="234"/>
      <c r="P651" s="234"/>
      <c r="Q651" s="234"/>
      <c r="R651" s="234"/>
      <c r="S651" s="234"/>
      <c r="T651" s="23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6" t="s">
        <v>124</v>
      </c>
      <c r="AU651" s="236" t="s">
        <v>79</v>
      </c>
      <c r="AV651" s="13" t="s">
        <v>79</v>
      </c>
      <c r="AW651" s="13" t="s">
        <v>31</v>
      </c>
      <c r="AX651" s="13" t="s">
        <v>69</v>
      </c>
      <c r="AY651" s="236" t="s">
        <v>114</v>
      </c>
    </row>
    <row r="652" s="13" customFormat="1">
      <c r="A652" s="13"/>
      <c r="B652" s="225"/>
      <c r="C652" s="226"/>
      <c r="D652" s="227" t="s">
        <v>124</v>
      </c>
      <c r="E652" s="228" t="s">
        <v>19</v>
      </c>
      <c r="F652" s="229" t="s">
        <v>764</v>
      </c>
      <c r="G652" s="226"/>
      <c r="H652" s="230">
        <v>0.56599999999999995</v>
      </c>
      <c r="I652" s="231"/>
      <c r="J652" s="226"/>
      <c r="K652" s="226"/>
      <c r="L652" s="232"/>
      <c r="M652" s="233"/>
      <c r="N652" s="234"/>
      <c r="O652" s="234"/>
      <c r="P652" s="234"/>
      <c r="Q652" s="234"/>
      <c r="R652" s="234"/>
      <c r="S652" s="234"/>
      <c r="T652" s="23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6" t="s">
        <v>124</v>
      </c>
      <c r="AU652" s="236" t="s">
        <v>79</v>
      </c>
      <c r="AV652" s="13" t="s">
        <v>79</v>
      </c>
      <c r="AW652" s="13" t="s">
        <v>31</v>
      </c>
      <c r="AX652" s="13" t="s">
        <v>69</v>
      </c>
      <c r="AY652" s="236" t="s">
        <v>114</v>
      </c>
    </row>
    <row r="653" s="14" customFormat="1">
      <c r="A653" s="14"/>
      <c r="B653" s="237"/>
      <c r="C653" s="238"/>
      <c r="D653" s="227" t="s">
        <v>124</v>
      </c>
      <c r="E653" s="239" t="s">
        <v>19</v>
      </c>
      <c r="F653" s="240" t="s">
        <v>127</v>
      </c>
      <c r="G653" s="238"/>
      <c r="H653" s="241">
        <v>1.252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7" t="s">
        <v>124</v>
      </c>
      <c r="AU653" s="247" t="s">
        <v>79</v>
      </c>
      <c r="AV653" s="14" t="s">
        <v>121</v>
      </c>
      <c r="AW653" s="14" t="s">
        <v>31</v>
      </c>
      <c r="AX653" s="14" t="s">
        <v>69</v>
      </c>
      <c r="AY653" s="247" t="s">
        <v>114</v>
      </c>
    </row>
    <row r="654" s="13" customFormat="1">
      <c r="A654" s="13"/>
      <c r="B654" s="225"/>
      <c r="C654" s="226"/>
      <c r="D654" s="227" t="s">
        <v>124</v>
      </c>
      <c r="E654" s="228" t="s">
        <v>19</v>
      </c>
      <c r="F654" s="229" t="s">
        <v>765</v>
      </c>
      <c r="G654" s="226"/>
      <c r="H654" s="230">
        <v>1.25</v>
      </c>
      <c r="I654" s="231"/>
      <c r="J654" s="226"/>
      <c r="K654" s="226"/>
      <c r="L654" s="232"/>
      <c r="M654" s="233"/>
      <c r="N654" s="234"/>
      <c r="O654" s="234"/>
      <c r="P654" s="234"/>
      <c r="Q654" s="234"/>
      <c r="R654" s="234"/>
      <c r="S654" s="234"/>
      <c r="T654" s="23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6" t="s">
        <v>124</v>
      </c>
      <c r="AU654" s="236" t="s">
        <v>79</v>
      </c>
      <c r="AV654" s="13" t="s">
        <v>79</v>
      </c>
      <c r="AW654" s="13" t="s">
        <v>31</v>
      </c>
      <c r="AX654" s="13" t="s">
        <v>69</v>
      </c>
      <c r="AY654" s="236" t="s">
        <v>114</v>
      </c>
    </row>
    <row r="655" s="14" customFormat="1">
      <c r="A655" s="14"/>
      <c r="B655" s="237"/>
      <c r="C655" s="238"/>
      <c r="D655" s="227" t="s">
        <v>124</v>
      </c>
      <c r="E655" s="239" t="s">
        <v>19</v>
      </c>
      <c r="F655" s="240" t="s">
        <v>127</v>
      </c>
      <c r="G655" s="238"/>
      <c r="H655" s="241">
        <v>1.25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7" t="s">
        <v>124</v>
      </c>
      <c r="AU655" s="247" t="s">
        <v>79</v>
      </c>
      <c r="AV655" s="14" t="s">
        <v>121</v>
      </c>
      <c r="AW655" s="14" t="s">
        <v>31</v>
      </c>
      <c r="AX655" s="14" t="s">
        <v>77</v>
      </c>
      <c r="AY655" s="247" t="s">
        <v>114</v>
      </c>
    </row>
    <row r="656" s="2" customFormat="1" ht="16.5" customHeight="1">
      <c r="A656" s="41"/>
      <c r="B656" s="42"/>
      <c r="C656" s="207" t="s">
        <v>509</v>
      </c>
      <c r="D656" s="207" t="s">
        <v>116</v>
      </c>
      <c r="E656" s="208" t="s">
        <v>766</v>
      </c>
      <c r="F656" s="209" t="s">
        <v>767</v>
      </c>
      <c r="G656" s="210" t="s">
        <v>119</v>
      </c>
      <c r="H656" s="211">
        <v>5.7400000000000002</v>
      </c>
      <c r="I656" s="212"/>
      <c r="J656" s="213">
        <f>ROUND(I656*H656,2)</f>
        <v>0</v>
      </c>
      <c r="K656" s="209" t="s">
        <v>19</v>
      </c>
      <c r="L656" s="47"/>
      <c r="M656" s="214" t="s">
        <v>19</v>
      </c>
      <c r="N656" s="215" t="s">
        <v>40</v>
      </c>
      <c r="O656" s="87"/>
      <c r="P656" s="216">
        <f>O656*H656</f>
        <v>0</v>
      </c>
      <c r="Q656" s="216">
        <v>0</v>
      </c>
      <c r="R656" s="216">
        <f>Q656*H656</f>
        <v>0</v>
      </c>
      <c r="S656" s="216">
        <v>0</v>
      </c>
      <c r="T656" s="217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8" t="s">
        <v>121</v>
      </c>
      <c r="AT656" s="218" t="s">
        <v>116</v>
      </c>
      <c r="AU656" s="218" t="s">
        <v>79</v>
      </c>
      <c r="AY656" s="20" t="s">
        <v>114</v>
      </c>
      <c r="BE656" s="219">
        <f>IF(N656="základní",J656,0)</f>
        <v>0</v>
      </c>
      <c r="BF656" s="219">
        <f>IF(N656="snížená",J656,0)</f>
        <v>0</v>
      </c>
      <c r="BG656" s="219">
        <f>IF(N656="zákl. přenesená",J656,0)</f>
        <v>0</v>
      </c>
      <c r="BH656" s="219">
        <f>IF(N656="sníž. přenesená",J656,0)</f>
        <v>0</v>
      </c>
      <c r="BI656" s="219">
        <f>IF(N656="nulová",J656,0)</f>
        <v>0</v>
      </c>
      <c r="BJ656" s="20" t="s">
        <v>77</v>
      </c>
      <c r="BK656" s="219">
        <f>ROUND(I656*H656,2)</f>
        <v>0</v>
      </c>
      <c r="BL656" s="20" t="s">
        <v>121</v>
      </c>
      <c r="BM656" s="218" t="s">
        <v>768</v>
      </c>
    </row>
    <row r="657" s="13" customFormat="1">
      <c r="A657" s="13"/>
      <c r="B657" s="225"/>
      <c r="C657" s="226"/>
      <c r="D657" s="227" t="s">
        <v>124</v>
      </c>
      <c r="E657" s="228" t="s">
        <v>19</v>
      </c>
      <c r="F657" s="229" t="s">
        <v>769</v>
      </c>
      <c r="G657" s="226"/>
      <c r="H657" s="230">
        <v>5.742</v>
      </c>
      <c r="I657" s="231"/>
      <c r="J657" s="226"/>
      <c r="K657" s="226"/>
      <c r="L657" s="232"/>
      <c r="M657" s="233"/>
      <c r="N657" s="234"/>
      <c r="O657" s="234"/>
      <c r="P657" s="234"/>
      <c r="Q657" s="234"/>
      <c r="R657" s="234"/>
      <c r="S657" s="234"/>
      <c r="T657" s="23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6" t="s">
        <v>124</v>
      </c>
      <c r="AU657" s="236" t="s">
        <v>79</v>
      </c>
      <c r="AV657" s="13" t="s">
        <v>79</v>
      </c>
      <c r="AW657" s="13" t="s">
        <v>31</v>
      </c>
      <c r="AX657" s="13" t="s">
        <v>69</v>
      </c>
      <c r="AY657" s="236" t="s">
        <v>114</v>
      </c>
    </row>
    <row r="658" s="14" customFormat="1">
      <c r="A658" s="14"/>
      <c r="B658" s="237"/>
      <c r="C658" s="238"/>
      <c r="D658" s="227" t="s">
        <v>124</v>
      </c>
      <c r="E658" s="239" t="s">
        <v>19</v>
      </c>
      <c r="F658" s="240" t="s">
        <v>127</v>
      </c>
      <c r="G658" s="238"/>
      <c r="H658" s="241">
        <v>5.742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7" t="s">
        <v>124</v>
      </c>
      <c r="AU658" s="247" t="s">
        <v>79</v>
      </c>
      <c r="AV658" s="14" t="s">
        <v>121</v>
      </c>
      <c r="AW658" s="14" t="s">
        <v>31</v>
      </c>
      <c r="AX658" s="14" t="s">
        <v>69</v>
      </c>
      <c r="AY658" s="247" t="s">
        <v>114</v>
      </c>
    </row>
    <row r="659" s="13" customFormat="1">
      <c r="A659" s="13"/>
      <c r="B659" s="225"/>
      <c r="C659" s="226"/>
      <c r="D659" s="227" t="s">
        <v>124</v>
      </c>
      <c r="E659" s="228" t="s">
        <v>19</v>
      </c>
      <c r="F659" s="229" t="s">
        <v>770</v>
      </c>
      <c r="G659" s="226"/>
      <c r="H659" s="230">
        <v>5.7400000000000002</v>
      </c>
      <c r="I659" s="231"/>
      <c r="J659" s="226"/>
      <c r="K659" s="226"/>
      <c r="L659" s="232"/>
      <c r="M659" s="233"/>
      <c r="N659" s="234"/>
      <c r="O659" s="234"/>
      <c r="P659" s="234"/>
      <c r="Q659" s="234"/>
      <c r="R659" s="234"/>
      <c r="S659" s="234"/>
      <c r="T659" s="235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6" t="s">
        <v>124</v>
      </c>
      <c r="AU659" s="236" t="s">
        <v>79</v>
      </c>
      <c r="AV659" s="13" t="s">
        <v>79</v>
      </c>
      <c r="AW659" s="13" t="s">
        <v>31</v>
      </c>
      <c r="AX659" s="13" t="s">
        <v>69</v>
      </c>
      <c r="AY659" s="236" t="s">
        <v>114</v>
      </c>
    </row>
    <row r="660" s="14" customFormat="1">
      <c r="A660" s="14"/>
      <c r="B660" s="237"/>
      <c r="C660" s="238"/>
      <c r="D660" s="227" t="s">
        <v>124</v>
      </c>
      <c r="E660" s="239" t="s">
        <v>19</v>
      </c>
      <c r="F660" s="240" t="s">
        <v>127</v>
      </c>
      <c r="G660" s="238"/>
      <c r="H660" s="241">
        <v>5.7400000000000002</v>
      </c>
      <c r="I660" s="242"/>
      <c r="J660" s="238"/>
      <c r="K660" s="238"/>
      <c r="L660" s="243"/>
      <c r="M660" s="244"/>
      <c r="N660" s="245"/>
      <c r="O660" s="245"/>
      <c r="P660" s="245"/>
      <c r="Q660" s="245"/>
      <c r="R660" s="245"/>
      <c r="S660" s="245"/>
      <c r="T660" s="24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7" t="s">
        <v>124</v>
      </c>
      <c r="AU660" s="247" t="s">
        <v>79</v>
      </c>
      <c r="AV660" s="14" t="s">
        <v>121</v>
      </c>
      <c r="AW660" s="14" t="s">
        <v>31</v>
      </c>
      <c r="AX660" s="14" t="s">
        <v>77</v>
      </c>
      <c r="AY660" s="247" t="s">
        <v>114</v>
      </c>
    </row>
    <row r="661" s="2" customFormat="1" ht="16.5" customHeight="1">
      <c r="A661" s="41"/>
      <c r="B661" s="42"/>
      <c r="C661" s="207" t="s">
        <v>771</v>
      </c>
      <c r="D661" s="207" t="s">
        <v>116</v>
      </c>
      <c r="E661" s="208" t="s">
        <v>772</v>
      </c>
      <c r="F661" s="209" t="s">
        <v>773</v>
      </c>
      <c r="G661" s="210" t="s">
        <v>195</v>
      </c>
      <c r="H661" s="211">
        <v>311</v>
      </c>
      <c r="I661" s="212"/>
      <c r="J661" s="213">
        <f>ROUND(I661*H661,2)</f>
        <v>0</v>
      </c>
      <c r="K661" s="209" t="s">
        <v>120</v>
      </c>
      <c r="L661" s="47"/>
      <c r="M661" s="214" t="s">
        <v>19</v>
      </c>
      <c r="N661" s="215" t="s">
        <v>40</v>
      </c>
      <c r="O661" s="87"/>
      <c r="P661" s="216">
        <f>O661*H661</f>
        <v>0</v>
      </c>
      <c r="Q661" s="216">
        <v>6.3E-05</v>
      </c>
      <c r="R661" s="216">
        <f>Q661*H661</f>
        <v>0.019592999999999999</v>
      </c>
      <c r="S661" s="216">
        <v>0</v>
      </c>
      <c r="T661" s="217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18" t="s">
        <v>121</v>
      </c>
      <c r="AT661" s="218" t="s">
        <v>116</v>
      </c>
      <c r="AU661" s="218" t="s">
        <v>79</v>
      </c>
      <c r="AY661" s="20" t="s">
        <v>114</v>
      </c>
      <c r="BE661" s="219">
        <f>IF(N661="základní",J661,0)</f>
        <v>0</v>
      </c>
      <c r="BF661" s="219">
        <f>IF(N661="snížená",J661,0)</f>
        <v>0</v>
      </c>
      <c r="BG661" s="219">
        <f>IF(N661="zákl. přenesená",J661,0)</f>
        <v>0</v>
      </c>
      <c r="BH661" s="219">
        <f>IF(N661="sníž. přenesená",J661,0)</f>
        <v>0</v>
      </c>
      <c r="BI661" s="219">
        <f>IF(N661="nulová",J661,0)</f>
        <v>0</v>
      </c>
      <c r="BJ661" s="20" t="s">
        <v>77</v>
      </c>
      <c r="BK661" s="219">
        <f>ROUND(I661*H661,2)</f>
        <v>0</v>
      </c>
      <c r="BL661" s="20" t="s">
        <v>121</v>
      </c>
      <c r="BM661" s="218" t="s">
        <v>774</v>
      </c>
    </row>
    <row r="662" s="2" customFormat="1">
      <c r="A662" s="41"/>
      <c r="B662" s="42"/>
      <c r="C662" s="43"/>
      <c r="D662" s="220" t="s">
        <v>122</v>
      </c>
      <c r="E662" s="43"/>
      <c r="F662" s="221" t="s">
        <v>775</v>
      </c>
      <c r="G662" s="43"/>
      <c r="H662" s="43"/>
      <c r="I662" s="222"/>
      <c r="J662" s="43"/>
      <c r="K662" s="43"/>
      <c r="L662" s="47"/>
      <c r="M662" s="223"/>
      <c r="N662" s="224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122</v>
      </c>
      <c r="AU662" s="20" t="s">
        <v>79</v>
      </c>
    </row>
    <row r="663" s="2" customFormat="1" ht="16.5" customHeight="1">
      <c r="A663" s="41"/>
      <c r="B663" s="42"/>
      <c r="C663" s="207" t="s">
        <v>516</v>
      </c>
      <c r="D663" s="207" t="s">
        <v>116</v>
      </c>
      <c r="E663" s="208" t="s">
        <v>776</v>
      </c>
      <c r="F663" s="209" t="s">
        <v>777</v>
      </c>
      <c r="G663" s="210" t="s">
        <v>474</v>
      </c>
      <c r="H663" s="211">
        <v>2</v>
      </c>
      <c r="I663" s="212"/>
      <c r="J663" s="213">
        <f>ROUND(I663*H663,2)</f>
        <v>0</v>
      </c>
      <c r="K663" s="209" t="s">
        <v>19</v>
      </c>
      <c r="L663" s="47"/>
      <c r="M663" s="214" t="s">
        <v>19</v>
      </c>
      <c r="N663" s="215" t="s">
        <v>40</v>
      </c>
      <c r="O663" s="87"/>
      <c r="P663" s="216">
        <f>O663*H663</f>
        <v>0</v>
      </c>
      <c r="Q663" s="216">
        <v>0</v>
      </c>
      <c r="R663" s="216">
        <f>Q663*H663</f>
        <v>0</v>
      </c>
      <c r="S663" s="216">
        <v>0</v>
      </c>
      <c r="T663" s="217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8" t="s">
        <v>121</v>
      </c>
      <c r="AT663" s="218" t="s">
        <v>116</v>
      </c>
      <c r="AU663" s="218" t="s">
        <v>79</v>
      </c>
      <c r="AY663" s="20" t="s">
        <v>114</v>
      </c>
      <c r="BE663" s="219">
        <f>IF(N663="základní",J663,0)</f>
        <v>0</v>
      </c>
      <c r="BF663" s="219">
        <f>IF(N663="snížená",J663,0)</f>
        <v>0</v>
      </c>
      <c r="BG663" s="219">
        <f>IF(N663="zákl. přenesená",J663,0)</f>
        <v>0</v>
      </c>
      <c r="BH663" s="219">
        <f>IF(N663="sníž. přenesená",J663,0)</f>
        <v>0</v>
      </c>
      <c r="BI663" s="219">
        <f>IF(N663="nulová",J663,0)</f>
        <v>0</v>
      </c>
      <c r="BJ663" s="20" t="s">
        <v>77</v>
      </c>
      <c r="BK663" s="219">
        <f>ROUND(I663*H663,2)</f>
        <v>0</v>
      </c>
      <c r="BL663" s="20" t="s">
        <v>121</v>
      </c>
      <c r="BM663" s="218" t="s">
        <v>778</v>
      </c>
    </row>
    <row r="664" s="13" customFormat="1">
      <c r="A664" s="13"/>
      <c r="B664" s="225"/>
      <c r="C664" s="226"/>
      <c r="D664" s="227" t="s">
        <v>124</v>
      </c>
      <c r="E664" s="228" t="s">
        <v>19</v>
      </c>
      <c r="F664" s="229" t="s">
        <v>779</v>
      </c>
      <c r="G664" s="226"/>
      <c r="H664" s="230">
        <v>2</v>
      </c>
      <c r="I664" s="231"/>
      <c r="J664" s="226"/>
      <c r="K664" s="226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124</v>
      </c>
      <c r="AU664" s="236" t="s">
        <v>79</v>
      </c>
      <c r="AV664" s="13" t="s">
        <v>79</v>
      </c>
      <c r="AW664" s="13" t="s">
        <v>31</v>
      </c>
      <c r="AX664" s="13" t="s">
        <v>69</v>
      </c>
      <c r="AY664" s="236" t="s">
        <v>114</v>
      </c>
    </row>
    <row r="665" s="14" customFormat="1">
      <c r="A665" s="14"/>
      <c r="B665" s="237"/>
      <c r="C665" s="238"/>
      <c r="D665" s="227" t="s">
        <v>124</v>
      </c>
      <c r="E665" s="239" t="s">
        <v>19</v>
      </c>
      <c r="F665" s="240" t="s">
        <v>127</v>
      </c>
      <c r="G665" s="238"/>
      <c r="H665" s="241">
        <v>2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7" t="s">
        <v>124</v>
      </c>
      <c r="AU665" s="247" t="s">
        <v>79</v>
      </c>
      <c r="AV665" s="14" t="s">
        <v>121</v>
      </c>
      <c r="AW665" s="14" t="s">
        <v>31</v>
      </c>
      <c r="AX665" s="14" t="s">
        <v>77</v>
      </c>
      <c r="AY665" s="247" t="s">
        <v>114</v>
      </c>
    </row>
    <row r="666" s="2" customFormat="1" ht="16.5" customHeight="1">
      <c r="A666" s="41"/>
      <c r="B666" s="42"/>
      <c r="C666" s="207" t="s">
        <v>780</v>
      </c>
      <c r="D666" s="207" t="s">
        <v>116</v>
      </c>
      <c r="E666" s="208" t="s">
        <v>781</v>
      </c>
      <c r="F666" s="209" t="s">
        <v>782</v>
      </c>
      <c r="G666" s="210" t="s">
        <v>168</v>
      </c>
      <c r="H666" s="211">
        <v>1</v>
      </c>
      <c r="I666" s="212"/>
      <c r="J666" s="213">
        <f>ROUND(I666*H666,2)</f>
        <v>0</v>
      </c>
      <c r="K666" s="209" t="s">
        <v>19</v>
      </c>
      <c r="L666" s="47"/>
      <c r="M666" s="214" t="s">
        <v>19</v>
      </c>
      <c r="N666" s="215" t="s">
        <v>40</v>
      </c>
      <c r="O666" s="87"/>
      <c r="P666" s="216">
        <f>O666*H666</f>
        <v>0</v>
      </c>
      <c r="Q666" s="216">
        <v>0</v>
      </c>
      <c r="R666" s="216">
        <f>Q666*H666</f>
        <v>0</v>
      </c>
      <c r="S666" s="216">
        <v>0</v>
      </c>
      <c r="T666" s="217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8" t="s">
        <v>121</v>
      </c>
      <c r="AT666" s="218" t="s">
        <v>116</v>
      </c>
      <c r="AU666" s="218" t="s">
        <v>79</v>
      </c>
      <c r="AY666" s="20" t="s">
        <v>114</v>
      </c>
      <c r="BE666" s="219">
        <f>IF(N666="základní",J666,0)</f>
        <v>0</v>
      </c>
      <c r="BF666" s="219">
        <f>IF(N666="snížená",J666,0)</f>
        <v>0</v>
      </c>
      <c r="BG666" s="219">
        <f>IF(N666="zákl. přenesená",J666,0)</f>
        <v>0</v>
      </c>
      <c r="BH666" s="219">
        <f>IF(N666="sníž. přenesená",J666,0)</f>
        <v>0</v>
      </c>
      <c r="BI666" s="219">
        <f>IF(N666="nulová",J666,0)</f>
        <v>0</v>
      </c>
      <c r="BJ666" s="20" t="s">
        <v>77</v>
      </c>
      <c r="BK666" s="219">
        <f>ROUND(I666*H666,2)</f>
        <v>0</v>
      </c>
      <c r="BL666" s="20" t="s">
        <v>121</v>
      </c>
      <c r="BM666" s="218" t="s">
        <v>783</v>
      </c>
    </row>
    <row r="667" s="13" customFormat="1">
      <c r="A667" s="13"/>
      <c r="B667" s="225"/>
      <c r="C667" s="226"/>
      <c r="D667" s="227" t="s">
        <v>124</v>
      </c>
      <c r="E667" s="228" t="s">
        <v>19</v>
      </c>
      <c r="F667" s="229" t="s">
        <v>77</v>
      </c>
      <c r="G667" s="226"/>
      <c r="H667" s="230">
        <v>1</v>
      </c>
      <c r="I667" s="231"/>
      <c r="J667" s="226"/>
      <c r="K667" s="226"/>
      <c r="L667" s="232"/>
      <c r="M667" s="233"/>
      <c r="N667" s="234"/>
      <c r="O667" s="234"/>
      <c r="P667" s="234"/>
      <c r="Q667" s="234"/>
      <c r="R667" s="234"/>
      <c r="S667" s="234"/>
      <c r="T667" s="235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6" t="s">
        <v>124</v>
      </c>
      <c r="AU667" s="236" t="s">
        <v>79</v>
      </c>
      <c r="AV667" s="13" t="s">
        <v>79</v>
      </c>
      <c r="AW667" s="13" t="s">
        <v>31</v>
      </c>
      <c r="AX667" s="13" t="s">
        <v>69</v>
      </c>
      <c r="AY667" s="236" t="s">
        <v>114</v>
      </c>
    </row>
    <row r="668" s="14" customFormat="1">
      <c r="A668" s="14"/>
      <c r="B668" s="237"/>
      <c r="C668" s="238"/>
      <c r="D668" s="227" t="s">
        <v>124</v>
      </c>
      <c r="E668" s="239" t="s">
        <v>19</v>
      </c>
      <c r="F668" s="240" t="s">
        <v>127</v>
      </c>
      <c r="G668" s="238"/>
      <c r="H668" s="241">
        <v>1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7" t="s">
        <v>124</v>
      </c>
      <c r="AU668" s="247" t="s">
        <v>79</v>
      </c>
      <c r="AV668" s="14" t="s">
        <v>121</v>
      </c>
      <c r="AW668" s="14" t="s">
        <v>31</v>
      </c>
      <c r="AX668" s="14" t="s">
        <v>77</v>
      </c>
      <c r="AY668" s="247" t="s">
        <v>114</v>
      </c>
    </row>
    <row r="669" s="12" customFormat="1" ht="22.8" customHeight="1">
      <c r="A669" s="12"/>
      <c r="B669" s="191"/>
      <c r="C669" s="192"/>
      <c r="D669" s="193" t="s">
        <v>68</v>
      </c>
      <c r="E669" s="205" t="s">
        <v>186</v>
      </c>
      <c r="F669" s="205" t="s">
        <v>784</v>
      </c>
      <c r="G669" s="192"/>
      <c r="H669" s="192"/>
      <c r="I669" s="195"/>
      <c r="J669" s="206">
        <f>BK669</f>
        <v>0</v>
      </c>
      <c r="K669" s="192"/>
      <c r="L669" s="197"/>
      <c r="M669" s="198"/>
      <c r="N669" s="199"/>
      <c r="O669" s="199"/>
      <c r="P669" s="200">
        <f>SUM(P670:P714)</f>
        <v>0</v>
      </c>
      <c r="Q669" s="199"/>
      <c r="R669" s="200">
        <f>SUM(R670:R714)</f>
        <v>7.5735799999999994E-05</v>
      </c>
      <c r="S669" s="199"/>
      <c r="T669" s="201">
        <f>SUM(T670:T714)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02" t="s">
        <v>77</v>
      </c>
      <c r="AT669" s="203" t="s">
        <v>68</v>
      </c>
      <c r="AU669" s="203" t="s">
        <v>77</v>
      </c>
      <c r="AY669" s="202" t="s">
        <v>114</v>
      </c>
      <c r="BK669" s="204">
        <f>SUM(BK670:BK714)</f>
        <v>0</v>
      </c>
    </row>
    <row r="670" s="2" customFormat="1" ht="24.15" customHeight="1">
      <c r="A670" s="41"/>
      <c r="B670" s="42"/>
      <c r="C670" s="207" t="s">
        <v>524</v>
      </c>
      <c r="D670" s="207" t="s">
        <v>116</v>
      </c>
      <c r="E670" s="208" t="s">
        <v>785</v>
      </c>
      <c r="F670" s="209" t="s">
        <v>786</v>
      </c>
      <c r="G670" s="210" t="s">
        <v>195</v>
      </c>
      <c r="H670" s="211">
        <v>46.039999999999999</v>
      </c>
      <c r="I670" s="212"/>
      <c r="J670" s="213">
        <f>ROUND(I670*H670,2)</f>
        <v>0</v>
      </c>
      <c r="K670" s="209" t="s">
        <v>19</v>
      </c>
      <c r="L670" s="47"/>
      <c r="M670" s="214" t="s">
        <v>19</v>
      </c>
      <c r="N670" s="215" t="s">
        <v>40</v>
      </c>
      <c r="O670" s="87"/>
      <c r="P670" s="216">
        <f>O670*H670</f>
        <v>0</v>
      </c>
      <c r="Q670" s="216">
        <v>0</v>
      </c>
      <c r="R670" s="216">
        <f>Q670*H670</f>
        <v>0</v>
      </c>
      <c r="S670" s="216">
        <v>0</v>
      </c>
      <c r="T670" s="217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8" t="s">
        <v>121</v>
      </c>
      <c r="AT670" s="218" t="s">
        <v>116</v>
      </c>
      <c r="AU670" s="218" t="s">
        <v>79</v>
      </c>
      <c r="AY670" s="20" t="s">
        <v>114</v>
      </c>
      <c r="BE670" s="219">
        <f>IF(N670="základní",J670,0)</f>
        <v>0</v>
      </c>
      <c r="BF670" s="219">
        <f>IF(N670="snížená",J670,0)</f>
        <v>0</v>
      </c>
      <c r="BG670" s="219">
        <f>IF(N670="zákl. přenesená",J670,0)</f>
        <v>0</v>
      </c>
      <c r="BH670" s="219">
        <f>IF(N670="sníž. přenesená",J670,0)</f>
        <v>0</v>
      </c>
      <c r="BI670" s="219">
        <f>IF(N670="nulová",J670,0)</f>
        <v>0</v>
      </c>
      <c r="BJ670" s="20" t="s">
        <v>77</v>
      </c>
      <c r="BK670" s="219">
        <f>ROUND(I670*H670,2)</f>
        <v>0</v>
      </c>
      <c r="BL670" s="20" t="s">
        <v>121</v>
      </c>
      <c r="BM670" s="218" t="s">
        <v>787</v>
      </c>
    </row>
    <row r="671" s="13" customFormat="1">
      <c r="A671" s="13"/>
      <c r="B671" s="225"/>
      <c r="C671" s="226"/>
      <c r="D671" s="227" t="s">
        <v>124</v>
      </c>
      <c r="E671" s="228" t="s">
        <v>19</v>
      </c>
      <c r="F671" s="229" t="s">
        <v>788</v>
      </c>
      <c r="G671" s="226"/>
      <c r="H671" s="230">
        <v>46.039999999999999</v>
      </c>
      <c r="I671" s="231"/>
      <c r="J671" s="226"/>
      <c r="K671" s="226"/>
      <c r="L671" s="232"/>
      <c r="M671" s="233"/>
      <c r="N671" s="234"/>
      <c r="O671" s="234"/>
      <c r="P671" s="234"/>
      <c r="Q671" s="234"/>
      <c r="R671" s="234"/>
      <c r="S671" s="234"/>
      <c r="T671" s="235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6" t="s">
        <v>124</v>
      </c>
      <c r="AU671" s="236" t="s">
        <v>79</v>
      </c>
      <c r="AV671" s="13" t="s">
        <v>79</v>
      </c>
      <c r="AW671" s="13" t="s">
        <v>31</v>
      </c>
      <c r="AX671" s="13" t="s">
        <v>69</v>
      </c>
      <c r="AY671" s="236" t="s">
        <v>114</v>
      </c>
    </row>
    <row r="672" s="14" customFormat="1">
      <c r="A672" s="14"/>
      <c r="B672" s="237"/>
      <c r="C672" s="238"/>
      <c r="D672" s="227" t="s">
        <v>124</v>
      </c>
      <c r="E672" s="239" t="s">
        <v>19</v>
      </c>
      <c r="F672" s="240" t="s">
        <v>127</v>
      </c>
      <c r="G672" s="238"/>
      <c r="H672" s="241">
        <v>46.039999999999999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7" t="s">
        <v>124</v>
      </c>
      <c r="AU672" s="247" t="s">
        <v>79</v>
      </c>
      <c r="AV672" s="14" t="s">
        <v>121</v>
      </c>
      <c r="AW672" s="14" t="s">
        <v>31</v>
      </c>
      <c r="AX672" s="14" t="s">
        <v>77</v>
      </c>
      <c r="AY672" s="247" t="s">
        <v>114</v>
      </c>
    </row>
    <row r="673" s="2" customFormat="1" ht="16.5" customHeight="1">
      <c r="A673" s="41"/>
      <c r="B673" s="42"/>
      <c r="C673" s="207" t="s">
        <v>789</v>
      </c>
      <c r="D673" s="207" t="s">
        <v>116</v>
      </c>
      <c r="E673" s="208" t="s">
        <v>790</v>
      </c>
      <c r="F673" s="209" t="s">
        <v>791</v>
      </c>
      <c r="G673" s="210" t="s">
        <v>195</v>
      </c>
      <c r="H673" s="211">
        <v>46.039999999999999</v>
      </c>
      <c r="I673" s="212"/>
      <c r="J673" s="213">
        <f>ROUND(I673*H673,2)</f>
        <v>0</v>
      </c>
      <c r="K673" s="209" t="s">
        <v>120</v>
      </c>
      <c r="L673" s="47"/>
      <c r="M673" s="214" t="s">
        <v>19</v>
      </c>
      <c r="N673" s="215" t="s">
        <v>40</v>
      </c>
      <c r="O673" s="87"/>
      <c r="P673" s="216">
        <f>O673*H673</f>
        <v>0</v>
      </c>
      <c r="Q673" s="216">
        <v>1.6449999999999999E-06</v>
      </c>
      <c r="R673" s="216">
        <f>Q673*H673</f>
        <v>7.5735799999999994E-05</v>
      </c>
      <c r="S673" s="216">
        <v>0</v>
      </c>
      <c r="T673" s="217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8" t="s">
        <v>121</v>
      </c>
      <c r="AT673" s="218" t="s">
        <v>116</v>
      </c>
      <c r="AU673" s="218" t="s">
        <v>79</v>
      </c>
      <c r="AY673" s="20" t="s">
        <v>114</v>
      </c>
      <c r="BE673" s="219">
        <f>IF(N673="základní",J673,0)</f>
        <v>0</v>
      </c>
      <c r="BF673" s="219">
        <f>IF(N673="snížená",J673,0)</f>
        <v>0</v>
      </c>
      <c r="BG673" s="219">
        <f>IF(N673="zákl. přenesená",J673,0)</f>
        <v>0</v>
      </c>
      <c r="BH673" s="219">
        <f>IF(N673="sníž. přenesená",J673,0)</f>
        <v>0</v>
      </c>
      <c r="BI673" s="219">
        <f>IF(N673="nulová",J673,0)</f>
        <v>0</v>
      </c>
      <c r="BJ673" s="20" t="s">
        <v>77</v>
      </c>
      <c r="BK673" s="219">
        <f>ROUND(I673*H673,2)</f>
        <v>0</v>
      </c>
      <c r="BL673" s="20" t="s">
        <v>121</v>
      </c>
      <c r="BM673" s="218" t="s">
        <v>792</v>
      </c>
    </row>
    <row r="674" s="2" customFormat="1">
      <c r="A674" s="41"/>
      <c r="B674" s="42"/>
      <c r="C674" s="43"/>
      <c r="D674" s="220" t="s">
        <v>122</v>
      </c>
      <c r="E674" s="43"/>
      <c r="F674" s="221" t="s">
        <v>793</v>
      </c>
      <c r="G674" s="43"/>
      <c r="H674" s="43"/>
      <c r="I674" s="222"/>
      <c r="J674" s="43"/>
      <c r="K674" s="43"/>
      <c r="L674" s="47"/>
      <c r="M674" s="223"/>
      <c r="N674" s="224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122</v>
      </c>
      <c r="AU674" s="20" t="s">
        <v>79</v>
      </c>
    </row>
    <row r="675" s="13" customFormat="1">
      <c r="A675" s="13"/>
      <c r="B675" s="225"/>
      <c r="C675" s="226"/>
      <c r="D675" s="227" t="s">
        <v>124</v>
      </c>
      <c r="E675" s="228" t="s">
        <v>19</v>
      </c>
      <c r="F675" s="229" t="s">
        <v>794</v>
      </c>
      <c r="G675" s="226"/>
      <c r="H675" s="230">
        <v>9.8599999999999994</v>
      </c>
      <c r="I675" s="231"/>
      <c r="J675" s="226"/>
      <c r="K675" s="226"/>
      <c r="L675" s="232"/>
      <c r="M675" s="233"/>
      <c r="N675" s="234"/>
      <c r="O675" s="234"/>
      <c r="P675" s="234"/>
      <c r="Q675" s="234"/>
      <c r="R675" s="234"/>
      <c r="S675" s="234"/>
      <c r="T675" s="23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6" t="s">
        <v>124</v>
      </c>
      <c r="AU675" s="236" t="s">
        <v>79</v>
      </c>
      <c r="AV675" s="13" t="s">
        <v>79</v>
      </c>
      <c r="AW675" s="13" t="s">
        <v>31</v>
      </c>
      <c r="AX675" s="13" t="s">
        <v>69</v>
      </c>
      <c r="AY675" s="236" t="s">
        <v>114</v>
      </c>
    </row>
    <row r="676" s="13" customFormat="1">
      <c r="A676" s="13"/>
      <c r="B676" s="225"/>
      <c r="C676" s="226"/>
      <c r="D676" s="227" t="s">
        <v>124</v>
      </c>
      <c r="E676" s="228" t="s">
        <v>19</v>
      </c>
      <c r="F676" s="229" t="s">
        <v>795</v>
      </c>
      <c r="G676" s="226"/>
      <c r="H676" s="230">
        <v>3.98</v>
      </c>
      <c r="I676" s="231"/>
      <c r="J676" s="226"/>
      <c r="K676" s="226"/>
      <c r="L676" s="232"/>
      <c r="M676" s="233"/>
      <c r="N676" s="234"/>
      <c r="O676" s="234"/>
      <c r="P676" s="234"/>
      <c r="Q676" s="234"/>
      <c r="R676" s="234"/>
      <c r="S676" s="234"/>
      <c r="T676" s="23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6" t="s">
        <v>124</v>
      </c>
      <c r="AU676" s="236" t="s">
        <v>79</v>
      </c>
      <c r="AV676" s="13" t="s">
        <v>79</v>
      </c>
      <c r="AW676" s="13" t="s">
        <v>31</v>
      </c>
      <c r="AX676" s="13" t="s">
        <v>69</v>
      </c>
      <c r="AY676" s="236" t="s">
        <v>114</v>
      </c>
    </row>
    <row r="677" s="13" customFormat="1">
      <c r="A677" s="13"/>
      <c r="B677" s="225"/>
      <c r="C677" s="226"/>
      <c r="D677" s="227" t="s">
        <v>124</v>
      </c>
      <c r="E677" s="228" t="s">
        <v>19</v>
      </c>
      <c r="F677" s="229" t="s">
        <v>796</v>
      </c>
      <c r="G677" s="226"/>
      <c r="H677" s="230">
        <v>3.2000000000000002</v>
      </c>
      <c r="I677" s="231"/>
      <c r="J677" s="226"/>
      <c r="K677" s="226"/>
      <c r="L677" s="232"/>
      <c r="M677" s="233"/>
      <c r="N677" s="234"/>
      <c r="O677" s="234"/>
      <c r="P677" s="234"/>
      <c r="Q677" s="234"/>
      <c r="R677" s="234"/>
      <c r="S677" s="234"/>
      <c r="T677" s="23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6" t="s">
        <v>124</v>
      </c>
      <c r="AU677" s="236" t="s">
        <v>79</v>
      </c>
      <c r="AV677" s="13" t="s">
        <v>79</v>
      </c>
      <c r="AW677" s="13" t="s">
        <v>31</v>
      </c>
      <c r="AX677" s="13" t="s">
        <v>69</v>
      </c>
      <c r="AY677" s="236" t="s">
        <v>114</v>
      </c>
    </row>
    <row r="678" s="15" customFormat="1">
      <c r="A678" s="15"/>
      <c r="B678" s="248"/>
      <c r="C678" s="249"/>
      <c r="D678" s="227" t="s">
        <v>124</v>
      </c>
      <c r="E678" s="250" t="s">
        <v>19</v>
      </c>
      <c r="F678" s="251" t="s">
        <v>153</v>
      </c>
      <c r="G678" s="249"/>
      <c r="H678" s="252">
        <v>17.039999999999999</v>
      </c>
      <c r="I678" s="253"/>
      <c r="J678" s="249"/>
      <c r="K678" s="249"/>
      <c r="L678" s="254"/>
      <c r="M678" s="255"/>
      <c r="N678" s="256"/>
      <c r="O678" s="256"/>
      <c r="P678" s="256"/>
      <c r="Q678" s="256"/>
      <c r="R678" s="256"/>
      <c r="S678" s="256"/>
      <c r="T678" s="257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8" t="s">
        <v>124</v>
      </c>
      <c r="AU678" s="258" t="s">
        <v>79</v>
      </c>
      <c r="AV678" s="15" t="s">
        <v>133</v>
      </c>
      <c r="AW678" s="15" t="s">
        <v>31</v>
      </c>
      <c r="AX678" s="15" t="s">
        <v>69</v>
      </c>
      <c r="AY678" s="258" t="s">
        <v>114</v>
      </c>
    </row>
    <row r="679" s="13" customFormat="1">
      <c r="A679" s="13"/>
      <c r="B679" s="225"/>
      <c r="C679" s="226"/>
      <c r="D679" s="227" t="s">
        <v>124</v>
      </c>
      <c r="E679" s="228" t="s">
        <v>19</v>
      </c>
      <c r="F679" s="229" t="s">
        <v>797</v>
      </c>
      <c r="G679" s="226"/>
      <c r="H679" s="230">
        <v>16</v>
      </c>
      <c r="I679" s="231"/>
      <c r="J679" s="226"/>
      <c r="K679" s="226"/>
      <c r="L679" s="232"/>
      <c r="M679" s="233"/>
      <c r="N679" s="234"/>
      <c r="O679" s="234"/>
      <c r="P679" s="234"/>
      <c r="Q679" s="234"/>
      <c r="R679" s="234"/>
      <c r="S679" s="234"/>
      <c r="T679" s="23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6" t="s">
        <v>124</v>
      </c>
      <c r="AU679" s="236" t="s">
        <v>79</v>
      </c>
      <c r="AV679" s="13" t="s">
        <v>79</v>
      </c>
      <c r="AW679" s="13" t="s">
        <v>31</v>
      </c>
      <c r="AX679" s="13" t="s">
        <v>69</v>
      </c>
      <c r="AY679" s="236" t="s">
        <v>114</v>
      </c>
    </row>
    <row r="680" s="15" customFormat="1">
      <c r="A680" s="15"/>
      <c r="B680" s="248"/>
      <c r="C680" s="249"/>
      <c r="D680" s="227" t="s">
        <v>124</v>
      </c>
      <c r="E680" s="250" t="s">
        <v>19</v>
      </c>
      <c r="F680" s="251" t="s">
        <v>155</v>
      </c>
      <c r="G680" s="249"/>
      <c r="H680" s="252">
        <v>16</v>
      </c>
      <c r="I680" s="253"/>
      <c r="J680" s="249"/>
      <c r="K680" s="249"/>
      <c r="L680" s="254"/>
      <c r="M680" s="255"/>
      <c r="N680" s="256"/>
      <c r="O680" s="256"/>
      <c r="P680" s="256"/>
      <c r="Q680" s="256"/>
      <c r="R680" s="256"/>
      <c r="S680" s="256"/>
      <c r="T680" s="257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8" t="s">
        <v>124</v>
      </c>
      <c r="AU680" s="258" t="s">
        <v>79</v>
      </c>
      <c r="AV680" s="15" t="s">
        <v>133</v>
      </c>
      <c r="AW680" s="15" t="s">
        <v>31</v>
      </c>
      <c r="AX680" s="15" t="s">
        <v>69</v>
      </c>
      <c r="AY680" s="258" t="s">
        <v>114</v>
      </c>
    </row>
    <row r="681" s="13" customFormat="1">
      <c r="A681" s="13"/>
      <c r="B681" s="225"/>
      <c r="C681" s="226"/>
      <c r="D681" s="227" t="s">
        <v>124</v>
      </c>
      <c r="E681" s="228" t="s">
        <v>19</v>
      </c>
      <c r="F681" s="229" t="s">
        <v>798</v>
      </c>
      <c r="G681" s="226"/>
      <c r="H681" s="230">
        <v>13</v>
      </c>
      <c r="I681" s="231"/>
      <c r="J681" s="226"/>
      <c r="K681" s="226"/>
      <c r="L681" s="232"/>
      <c r="M681" s="233"/>
      <c r="N681" s="234"/>
      <c r="O681" s="234"/>
      <c r="P681" s="234"/>
      <c r="Q681" s="234"/>
      <c r="R681" s="234"/>
      <c r="S681" s="234"/>
      <c r="T681" s="235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6" t="s">
        <v>124</v>
      </c>
      <c r="AU681" s="236" t="s">
        <v>79</v>
      </c>
      <c r="AV681" s="13" t="s">
        <v>79</v>
      </c>
      <c r="AW681" s="13" t="s">
        <v>31</v>
      </c>
      <c r="AX681" s="13" t="s">
        <v>69</v>
      </c>
      <c r="AY681" s="236" t="s">
        <v>114</v>
      </c>
    </row>
    <row r="682" s="15" customFormat="1">
      <c r="A682" s="15"/>
      <c r="B682" s="248"/>
      <c r="C682" s="249"/>
      <c r="D682" s="227" t="s">
        <v>124</v>
      </c>
      <c r="E682" s="250" t="s">
        <v>19</v>
      </c>
      <c r="F682" s="251" t="s">
        <v>799</v>
      </c>
      <c r="G682" s="249"/>
      <c r="H682" s="252">
        <v>13</v>
      </c>
      <c r="I682" s="253"/>
      <c r="J682" s="249"/>
      <c r="K682" s="249"/>
      <c r="L682" s="254"/>
      <c r="M682" s="255"/>
      <c r="N682" s="256"/>
      <c r="O682" s="256"/>
      <c r="P682" s="256"/>
      <c r="Q682" s="256"/>
      <c r="R682" s="256"/>
      <c r="S682" s="256"/>
      <c r="T682" s="257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8" t="s">
        <v>124</v>
      </c>
      <c r="AU682" s="258" t="s">
        <v>79</v>
      </c>
      <c r="AV682" s="15" t="s">
        <v>133</v>
      </c>
      <c r="AW682" s="15" t="s">
        <v>31</v>
      </c>
      <c r="AX682" s="15" t="s">
        <v>69</v>
      </c>
      <c r="AY682" s="258" t="s">
        <v>114</v>
      </c>
    </row>
    <row r="683" s="14" customFormat="1">
      <c r="A683" s="14"/>
      <c r="B683" s="237"/>
      <c r="C683" s="238"/>
      <c r="D683" s="227" t="s">
        <v>124</v>
      </c>
      <c r="E683" s="239" t="s">
        <v>19</v>
      </c>
      <c r="F683" s="240" t="s">
        <v>127</v>
      </c>
      <c r="G683" s="238"/>
      <c r="H683" s="241">
        <v>46.039999999999999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7" t="s">
        <v>124</v>
      </c>
      <c r="AU683" s="247" t="s">
        <v>79</v>
      </c>
      <c r="AV683" s="14" t="s">
        <v>121</v>
      </c>
      <c r="AW683" s="14" t="s">
        <v>31</v>
      </c>
      <c r="AX683" s="14" t="s">
        <v>69</v>
      </c>
      <c r="AY683" s="247" t="s">
        <v>114</v>
      </c>
    </row>
    <row r="684" s="13" customFormat="1">
      <c r="A684" s="13"/>
      <c r="B684" s="225"/>
      <c r="C684" s="226"/>
      <c r="D684" s="227" t="s">
        <v>124</v>
      </c>
      <c r="E684" s="228" t="s">
        <v>19</v>
      </c>
      <c r="F684" s="229" t="s">
        <v>788</v>
      </c>
      <c r="G684" s="226"/>
      <c r="H684" s="230">
        <v>46.039999999999999</v>
      </c>
      <c r="I684" s="231"/>
      <c r="J684" s="226"/>
      <c r="K684" s="226"/>
      <c r="L684" s="232"/>
      <c r="M684" s="233"/>
      <c r="N684" s="234"/>
      <c r="O684" s="234"/>
      <c r="P684" s="234"/>
      <c r="Q684" s="234"/>
      <c r="R684" s="234"/>
      <c r="S684" s="234"/>
      <c r="T684" s="235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6" t="s">
        <v>124</v>
      </c>
      <c r="AU684" s="236" t="s">
        <v>79</v>
      </c>
      <c r="AV684" s="13" t="s">
        <v>79</v>
      </c>
      <c r="AW684" s="13" t="s">
        <v>31</v>
      </c>
      <c r="AX684" s="13" t="s">
        <v>69</v>
      </c>
      <c r="AY684" s="236" t="s">
        <v>114</v>
      </c>
    </row>
    <row r="685" s="14" customFormat="1">
      <c r="A685" s="14"/>
      <c r="B685" s="237"/>
      <c r="C685" s="238"/>
      <c r="D685" s="227" t="s">
        <v>124</v>
      </c>
      <c r="E685" s="239" t="s">
        <v>19</v>
      </c>
      <c r="F685" s="240" t="s">
        <v>127</v>
      </c>
      <c r="G685" s="238"/>
      <c r="H685" s="241">
        <v>46.039999999999999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7" t="s">
        <v>124</v>
      </c>
      <c r="AU685" s="247" t="s">
        <v>79</v>
      </c>
      <c r="AV685" s="14" t="s">
        <v>121</v>
      </c>
      <c r="AW685" s="14" t="s">
        <v>31</v>
      </c>
      <c r="AX685" s="14" t="s">
        <v>77</v>
      </c>
      <c r="AY685" s="247" t="s">
        <v>114</v>
      </c>
    </row>
    <row r="686" s="2" customFormat="1" ht="37.8" customHeight="1">
      <c r="A686" s="41"/>
      <c r="B686" s="42"/>
      <c r="C686" s="207" t="s">
        <v>528</v>
      </c>
      <c r="D686" s="207" t="s">
        <v>116</v>
      </c>
      <c r="E686" s="208" t="s">
        <v>800</v>
      </c>
      <c r="F686" s="209" t="s">
        <v>801</v>
      </c>
      <c r="G686" s="210" t="s">
        <v>119</v>
      </c>
      <c r="H686" s="211">
        <v>3.8999999999999999</v>
      </c>
      <c r="I686" s="212"/>
      <c r="J686" s="213">
        <f>ROUND(I686*H686,2)</f>
        <v>0</v>
      </c>
      <c r="K686" s="209" t="s">
        <v>120</v>
      </c>
      <c r="L686" s="47"/>
      <c r="M686" s="214" t="s">
        <v>19</v>
      </c>
      <c r="N686" s="215" t="s">
        <v>40</v>
      </c>
      <c r="O686" s="87"/>
      <c r="P686" s="216">
        <f>O686*H686</f>
        <v>0</v>
      </c>
      <c r="Q686" s="216">
        <v>0</v>
      </c>
      <c r="R686" s="216">
        <f>Q686*H686</f>
        <v>0</v>
      </c>
      <c r="S686" s="216">
        <v>0</v>
      </c>
      <c r="T686" s="217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18" t="s">
        <v>121</v>
      </c>
      <c r="AT686" s="218" t="s">
        <v>116</v>
      </c>
      <c r="AU686" s="218" t="s">
        <v>79</v>
      </c>
      <c r="AY686" s="20" t="s">
        <v>114</v>
      </c>
      <c r="BE686" s="219">
        <f>IF(N686="základní",J686,0)</f>
        <v>0</v>
      </c>
      <c r="BF686" s="219">
        <f>IF(N686="snížená",J686,0)</f>
        <v>0</v>
      </c>
      <c r="BG686" s="219">
        <f>IF(N686="zákl. přenesená",J686,0)</f>
        <v>0</v>
      </c>
      <c r="BH686" s="219">
        <f>IF(N686="sníž. přenesená",J686,0)</f>
        <v>0</v>
      </c>
      <c r="BI686" s="219">
        <f>IF(N686="nulová",J686,0)</f>
        <v>0</v>
      </c>
      <c r="BJ686" s="20" t="s">
        <v>77</v>
      </c>
      <c r="BK686" s="219">
        <f>ROUND(I686*H686,2)</f>
        <v>0</v>
      </c>
      <c r="BL686" s="20" t="s">
        <v>121</v>
      </c>
      <c r="BM686" s="218" t="s">
        <v>802</v>
      </c>
    </row>
    <row r="687" s="2" customFormat="1">
      <c r="A687" s="41"/>
      <c r="B687" s="42"/>
      <c r="C687" s="43"/>
      <c r="D687" s="220" t="s">
        <v>122</v>
      </c>
      <c r="E687" s="43"/>
      <c r="F687" s="221" t="s">
        <v>803</v>
      </c>
      <c r="G687" s="43"/>
      <c r="H687" s="43"/>
      <c r="I687" s="222"/>
      <c r="J687" s="43"/>
      <c r="K687" s="43"/>
      <c r="L687" s="47"/>
      <c r="M687" s="223"/>
      <c r="N687" s="224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122</v>
      </c>
      <c r="AU687" s="20" t="s">
        <v>79</v>
      </c>
    </row>
    <row r="688" s="13" customFormat="1">
      <c r="A688" s="13"/>
      <c r="B688" s="225"/>
      <c r="C688" s="226"/>
      <c r="D688" s="227" t="s">
        <v>124</v>
      </c>
      <c r="E688" s="228" t="s">
        <v>19</v>
      </c>
      <c r="F688" s="229" t="s">
        <v>128</v>
      </c>
      <c r="G688" s="226"/>
      <c r="H688" s="230">
        <v>3.8999999999999999</v>
      </c>
      <c r="I688" s="231"/>
      <c r="J688" s="226"/>
      <c r="K688" s="226"/>
      <c r="L688" s="232"/>
      <c r="M688" s="233"/>
      <c r="N688" s="234"/>
      <c r="O688" s="234"/>
      <c r="P688" s="234"/>
      <c r="Q688" s="234"/>
      <c r="R688" s="234"/>
      <c r="S688" s="234"/>
      <c r="T688" s="23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6" t="s">
        <v>124</v>
      </c>
      <c r="AU688" s="236" t="s">
        <v>79</v>
      </c>
      <c r="AV688" s="13" t="s">
        <v>79</v>
      </c>
      <c r="AW688" s="13" t="s">
        <v>31</v>
      </c>
      <c r="AX688" s="13" t="s">
        <v>69</v>
      </c>
      <c r="AY688" s="236" t="s">
        <v>114</v>
      </c>
    </row>
    <row r="689" s="14" customFormat="1">
      <c r="A689" s="14"/>
      <c r="B689" s="237"/>
      <c r="C689" s="238"/>
      <c r="D689" s="227" t="s">
        <v>124</v>
      </c>
      <c r="E689" s="239" t="s">
        <v>19</v>
      </c>
      <c r="F689" s="240" t="s">
        <v>127</v>
      </c>
      <c r="G689" s="238"/>
      <c r="H689" s="241">
        <v>3.8999999999999999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7" t="s">
        <v>124</v>
      </c>
      <c r="AU689" s="247" t="s">
        <v>79</v>
      </c>
      <c r="AV689" s="14" t="s">
        <v>121</v>
      </c>
      <c r="AW689" s="14" t="s">
        <v>31</v>
      </c>
      <c r="AX689" s="14" t="s">
        <v>77</v>
      </c>
      <c r="AY689" s="247" t="s">
        <v>114</v>
      </c>
    </row>
    <row r="690" s="2" customFormat="1" ht="24.15" customHeight="1">
      <c r="A690" s="41"/>
      <c r="B690" s="42"/>
      <c r="C690" s="207" t="s">
        <v>804</v>
      </c>
      <c r="D690" s="207" t="s">
        <v>116</v>
      </c>
      <c r="E690" s="208" t="s">
        <v>805</v>
      </c>
      <c r="F690" s="209" t="s">
        <v>806</v>
      </c>
      <c r="G690" s="210" t="s">
        <v>355</v>
      </c>
      <c r="H690" s="211">
        <v>7.2320000000000002</v>
      </c>
      <c r="I690" s="212"/>
      <c r="J690" s="213">
        <f>ROUND(I690*H690,2)</f>
        <v>0</v>
      </c>
      <c r="K690" s="209" t="s">
        <v>120</v>
      </c>
      <c r="L690" s="47"/>
      <c r="M690" s="214" t="s">
        <v>19</v>
      </c>
      <c r="N690" s="215" t="s">
        <v>40</v>
      </c>
      <c r="O690" s="87"/>
      <c r="P690" s="216">
        <f>O690*H690</f>
        <v>0</v>
      </c>
      <c r="Q690" s="216">
        <v>0</v>
      </c>
      <c r="R690" s="216">
        <f>Q690*H690</f>
        <v>0</v>
      </c>
      <c r="S690" s="216">
        <v>0</v>
      </c>
      <c r="T690" s="217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18" t="s">
        <v>121</v>
      </c>
      <c r="AT690" s="218" t="s">
        <v>116</v>
      </c>
      <c r="AU690" s="218" t="s">
        <v>79</v>
      </c>
      <c r="AY690" s="20" t="s">
        <v>114</v>
      </c>
      <c r="BE690" s="219">
        <f>IF(N690="základní",J690,0)</f>
        <v>0</v>
      </c>
      <c r="BF690" s="219">
        <f>IF(N690="snížená",J690,0)</f>
        <v>0</v>
      </c>
      <c r="BG690" s="219">
        <f>IF(N690="zákl. přenesená",J690,0)</f>
        <v>0</v>
      </c>
      <c r="BH690" s="219">
        <f>IF(N690="sníž. přenesená",J690,0)</f>
        <v>0</v>
      </c>
      <c r="BI690" s="219">
        <f>IF(N690="nulová",J690,0)</f>
        <v>0</v>
      </c>
      <c r="BJ690" s="20" t="s">
        <v>77</v>
      </c>
      <c r="BK690" s="219">
        <f>ROUND(I690*H690,2)</f>
        <v>0</v>
      </c>
      <c r="BL690" s="20" t="s">
        <v>121</v>
      </c>
      <c r="BM690" s="218" t="s">
        <v>807</v>
      </c>
    </row>
    <row r="691" s="2" customFormat="1">
      <c r="A691" s="41"/>
      <c r="B691" s="42"/>
      <c r="C691" s="43"/>
      <c r="D691" s="220" t="s">
        <v>122</v>
      </c>
      <c r="E691" s="43"/>
      <c r="F691" s="221" t="s">
        <v>808</v>
      </c>
      <c r="G691" s="43"/>
      <c r="H691" s="43"/>
      <c r="I691" s="222"/>
      <c r="J691" s="43"/>
      <c r="K691" s="43"/>
      <c r="L691" s="47"/>
      <c r="M691" s="223"/>
      <c r="N691" s="224"/>
      <c r="O691" s="87"/>
      <c r="P691" s="87"/>
      <c r="Q691" s="87"/>
      <c r="R691" s="87"/>
      <c r="S691" s="87"/>
      <c r="T691" s="88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T691" s="20" t="s">
        <v>122</v>
      </c>
      <c r="AU691" s="20" t="s">
        <v>79</v>
      </c>
    </row>
    <row r="692" s="2" customFormat="1" ht="24.15" customHeight="1">
      <c r="A692" s="41"/>
      <c r="B692" s="42"/>
      <c r="C692" s="207" t="s">
        <v>538</v>
      </c>
      <c r="D692" s="207" t="s">
        <v>116</v>
      </c>
      <c r="E692" s="208" t="s">
        <v>809</v>
      </c>
      <c r="F692" s="209" t="s">
        <v>810</v>
      </c>
      <c r="G692" s="210" t="s">
        <v>355</v>
      </c>
      <c r="H692" s="211">
        <v>166.33600000000001</v>
      </c>
      <c r="I692" s="212"/>
      <c r="J692" s="213">
        <f>ROUND(I692*H692,2)</f>
        <v>0</v>
      </c>
      <c r="K692" s="209" t="s">
        <v>120</v>
      </c>
      <c r="L692" s="47"/>
      <c r="M692" s="214" t="s">
        <v>19</v>
      </c>
      <c r="N692" s="215" t="s">
        <v>40</v>
      </c>
      <c r="O692" s="87"/>
      <c r="P692" s="216">
        <f>O692*H692</f>
        <v>0</v>
      </c>
      <c r="Q692" s="216">
        <v>0</v>
      </c>
      <c r="R692" s="216">
        <f>Q692*H692</f>
        <v>0</v>
      </c>
      <c r="S692" s="216">
        <v>0</v>
      </c>
      <c r="T692" s="217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8" t="s">
        <v>121</v>
      </c>
      <c r="AT692" s="218" t="s">
        <v>116</v>
      </c>
      <c r="AU692" s="218" t="s">
        <v>79</v>
      </c>
      <c r="AY692" s="20" t="s">
        <v>114</v>
      </c>
      <c r="BE692" s="219">
        <f>IF(N692="základní",J692,0)</f>
        <v>0</v>
      </c>
      <c r="BF692" s="219">
        <f>IF(N692="snížená",J692,0)</f>
        <v>0</v>
      </c>
      <c r="BG692" s="219">
        <f>IF(N692="zákl. přenesená",J692,0)</f>
        <v>0</v>
      </c>
      <c r="BH692" s="219">
        <f>IF(N692="sníž. přenesená",J692,0)</f>
        <v>0</v>
      </c>
      <c r="BI692" s="219">
        <f>IF(N692="nulová",J692,0)</f>
        <v>0</v>
      </c>
      <c r="BJ692" s="20" t="s">
        <v>77</v>
      </c>
      <c r="BK692" s="219">
        <f>ROUND(I692*H692,2)</f>
        <v>0</v>
      </c>
      <c r="BL692" s="20" t="s">
        <v>121</v>
      </c>
      <c r="BM692" s="218" t="s">
        <v>811</v>
      </c>
    </row>
    <row r="693" s="2" customFormat="1">
      <c r="A693" s="41"/>
      <c r="B693" s="42"/>
      <c r="C693" s="43"/>
      <c r="D693" s="220" t="s">
        <v>122</v>
      </c>
      <c r="E693" s="43"/>
      <c r="F693" s="221" t="s">
        <v>812</v>
      </c>
      <c r="G693" s="43"/>
      <c r="H693" s="43"/>
      <c r="I693" s="222"/>
      <c r="J693" s="43"/>
      <c r="K693" s="43"/>
      <c r="L693" s="47"/>
      <c r="M693" s="223"/>
      <c r="N693" s="224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122</v>
      </c>
      <c r="AU693" s="20" t="s">
        <v>79</v>
      </c>
    </row>
    <row r="694" s="2" customFormat="1" ht="24.15" customHeight="1">
      <c r="A694" s="41"/>
      <c r="B694" s="42"/>
      <c r="C694" s="207" t="s">
        <v>813</v>
      </c>
      <c r="D694" s="207" t="s">
        <v>116</v>
      </c>
      <c r="E694" s="208" t="s">
        <v>814</v>
      </c>
      <c r="F694" s="209" t="s">
        <v>815</v>
      </c>
      <c r="G694" s="210" t="s">
        <v>355</v>
      </c>
      <c r="H694" s="211">
        <v>294.55200000000002</v>
      </c>
      <c r="I694" s="212"/>
      <c r="J694" s="213">
        <f>ROUND(I694*H694,2)</f>
        <v>0</v>
      </c>
      <c r="K694" s="209" t="s">
        <v>120</v>
      </c>
      <c r="L694" s="47"/>
      <c r="M694" s="214" t="s">
        <v>19</v>
      </c>
      <c r="N694" s="215" t="s">
        <v>40</v>
      </c>
      <c r="O694" s="87"/>
      <c r="P694" s="216">
        <f>O694*H694</f>
        <v>0</v>
      </c>
      <c r="Q694" s="216">
        <v>0</v>
      </c>
      <c r="R694" s="216">
        <f>Q694*H694</f>
        <v>0</v>
      </c>
      <c r="S694" s="216">
        <v>0</v>
      </c>
      <c r="T694" s="217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8" t="s">
        <v>121</v>
      </c>
      <c r="AT694" s="218" t="s">
        <v>116</v>
      </c>
      <c r="AU694" s="218" t="s">
        <v>79</v>
      </c>
      <c r="AY694" s="20" t="s">
        <v>114</v>
      </c>
      <c r="BE694" s="219">
        <f>IF(N694="základní",J694,0)</f>
        <v>0</v>
      </c>
      <c r="BF694" s="219">
        <f>IF(N694="snížená",J694,0)</f>
        <v>0</v>
      </c>
      <c r="BG694" s="219">
        <f>IF(N694="zákl. přenesená",J694,0)</f>
        <v>0</v>
      </c>
      <c r="BH694" s="219">
        <f>IF(N694="sníž. přenesená",J694,0)</f>
        <v>0</v>
      </c>
      <c r="BI694" s="219">
        <f>IF(N694="nulová",J694,0)</f>
        <v>0</v>
      </c>
      <c r="BJ694" s="20" t="s">
        <v>77</v>
      </c>
      <c r="BK694" s="219">
        <f>ROUND(I694*H694,2)</f>
        <v>0</v>
      </c>
      <c r="BL694" s="20" t="s">
        <v>121</v>
      </c>
      <c r="BM694" s="218" t="s">
        <v>816</v>
      </c>
    </row>
    <row r="695" s="2" customFormat="1">
      <c r="A695" s="41"/>
      <c r="B695" s="42"/>
      <c r="C695" s="43"/>
      <c r="D695" s="220" t="s">
        <v>122</v>
      </c>
      <c r="E695" s="43"/>
      <c r="F695" s="221" t="s">
        <v>817</v>
      </c>
      <c r="G695" s="43"/>
      <c r="H695" s="43"/>
      <c r="I695" s="222"/>
      <c r="J695" s="43"/>
      <c r="K695" s="43"/>
      <c r="L695" s="47"/>
      <c r="M695" s="223"/>
      <c r="N695" s="224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122</v>
      </c>
      <c r="AU695" s="20" t="s">
        <v>79</v>
      </c>
    </row>
    <row r="696" s="13" customFormat="1">
      <c r="A696" s="13"/>
      <c r="B696" s="225"/>
      <c r="C696" s="226"/>
      <c r="D696" s="227" t="s">
        <v>124</v>
      </c>
      <c r="E696" s="228" t="s">
        <v>19</v>
      </c>
      <c r="F696" s="229" t="s">
        <v>818</v>
      </c>
      <c r="G696" s="226"/>
      <c r="H696" s="230">
        <v>294.55200000000002</v>
      </c>
      <c r="I696" s="231"/>
      <c r="J696" s="226"/>
      <c r="K696" s="226"/>
      <c r="L696" s="232"/>
      <c r="M696" s="233"/>
      <c r="N696" s="234"/>
      <c r="O696" s="234"/>
      <c r="P696" s="234"/>
      <c r="Q696" s="234"/>
      <c r="R696" s="234"/>
      <c r="S696" s="234"/>
      <c r="T696" s="23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6" t="s">
        <v>124</v>
      </c>
      <c r="AU696" s="236" t="s">
        <v>79</v>
      </c>
      <c r="AV696" s="13" t="s">
        <v>79</v>
      </c>
      <c r="AW696" s="13" t="s">
        <v>31</v>
      </c>
      <c r="AX696" s="13" t="s">
        <v>69</v>
      </c>
      <c r="AY696" s="236" t="s">
        <v>114</v>
      </c>
    </row>
    <row r="697" s="14" customFormat="1">
      <c r="A697" s="14"/>
      <c r="B697" s="237"/>
      <c r="C697" s="238"/>
      <c r="D697" s="227" t="s">
        <v>124</v>
      </c>
      <c r="E697" s="239" t="s">
        <v>19</v>
      </c>
      <c r="F697" s="240" t="s">
        <v>127</v>
      </c>
      <c r="G697" s="238"/>
      <c r="H697" s="241">
        <v>294.55200000000002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7" t="s">
        <v>124</v>
      </c>
      <c r="AU697" s="247" t="s">
        <v>79</v>
      </c>
      <c r="AV697" s="14" t="s">
        <v>121</v>
      </c>
      <c r="AW697" s="14" t="s">
        <v>31</v>
      </c>
      <c r="AX697" s="14" t="s">
        <v>77</v>
      </c>
      <c r="AY697" s="247" t="s">
        <v>114</v>
      </c>
    </row>
    <row r="698" s="2" customFormat="1" ht="24.15" customHeight="1">
      <c r="A698" s="41"/>
      <c r="B698" s="42"/>
      <c r="C698" s="207" t="s">
        <v>544</v>
      </c>
      <c r="D698" s="207" t="s">
        <v>116</v>
      </c>
      <c r="E698" s="208" t="s">
        <v>819</v>
      </c>
      <c r="F698" s="209" t="s">
        <v>820</v>
      </c>
      <c r="G698" s="210" t="s">
        <v>355</v>
      </c>
      <c r="H698" s="211">
        <v>287.35599999999999</v>
      </c>
      <c r="I698" s="212"/>
      <c r="J698" s="213">
        <f>ROUND(I698*H698,2)</f>
        <v>0</v>
      </c>
      <c r="K698" s="209" t="s">
        <v>120</v>
      </c>
      <c r="L698" s="47"/>
      <c r="M698" s="214" t="s">
        <v>19</v>
      </c>
      <c r="N698" s="215" t="s">
        <v>40</v>
      </c>
      <c r="O698" s="87"/>
      <c r="P698" s="216">
        <f>O698*H698</f>
        <v>0</v>
      </c>
      <c r="Q698" s="216">
        <v>0</v>
      </c>
      <c r="R698" s="216">
        <f>Q698*H698</f>
        <v>0</v>
      </c>
      <c r="S698" s="216">
        <v>0</v>
      </c>
      <c r="T698" s="217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18" t="s">
        <v>121</v>
      </c>
      <c r="AT698" s="218" t="s">
        <v>116</v>
      </c>
      <c r="AU698" s="218" t="s">
        <v>79</v>
      </c>
      <c r="AY698" s="20" t="s">
        <v>114</v>
      </c>
      <c r="BE698" s="219">
        <f>IF(N698="základní",J698,0)</f>
        <v>0</v>
      </c>
      <c r="BF698" s="219">
        <f>IF(N698="snížená",J698,0)</f>
        <v>0</v>
      </c>
      <c r="BG698" s="219">
        <f>IF(N698="zákl. přenesená",J698,0)</f>
        <v>0</v>
      </c>
      <c r="BH698" s="219">
        <f>IF(N698="sníž. přenesená",J698,0)</f>
        <v>0</v>
      </c>
      <c r="BI698" s="219">
        <f>IF(N698="nulová",J698,0)</f>
        <v>0</v>
      </c>
      <c r="BJ698" s="20" t="s">
        <v>77</v>
      </c>
      <c r="BK698" s="219">
        <f>ROUND(I698*H698,2)</f>
        <v>0</v>
      </c>
      <c r="BL698" s="20" t="s">
        <v>121</v>
      </c>
      <c r="BM698" s="218" t="s">
        <v>821</v>
      </c>
    </row>
    <row r="699" s="2" customFormat="1">
      <c r="A699" s="41"/>
      <c r="B699" s="42"/>
      <c r="C699" s="43"/>
      <c r="D699" s="220" t="s">
        <v>122</v>
      </c>
      <c r="E699" s="43"/>
      <c r="F699" s="221" t="s">
        <v>822</v>
      </c>
      <c r="G699" s="43"/>
      <c r="H699" s="43"/>
      <c r="I699" s="222"/>
      <c r="J699" s="43"/>
      <c r="K699" s="43"/>
      <c r="L699" s="47"/>
      <c r="M699" s="223"/>
      <c r="N699" s="224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122</v>
      </c>
      <c r="AU699" s="20" t="s">
        <v>79</v>
      </c>
    </row>
    <row r="700" s="13" customFormat="1">
      <c r="A700" s="13"/>
      <c r="B700" s="225"/>
      <c r="C700" s="226"/>
      <c r="D700" s="227" t="s">
        <v>124</v>
      </c>
      <c r="E700" s="228" t="s">
        <v>19</v>
      </c>
      <c r="F700" s="229" t="s">
        <v>823</v>
      </c>
      <c r="G700" s="226"/>
      <c r="H700" s="230">
        <v>287.35599999999999</v>
      </c>
      <c r="I700" s="231"/>
      <c r="J700" s="226"/>
      <c r="K700" s="226"/>
      <c r="L700" s="232"/>
      <c r="M700" s="233"/>
      <c r="N700" s="234"/>
      <c r="O700" s="234"/>
      <c r="P700" s="234"/>
      <c r="Q700" s="234"/>
      <c r="R700" s="234"/>
      <c r="S700" s="234"/>
      <c r="T700" s="23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6" t="s">
        <v>124</v>
      </c>
      <c r="AU700" s="236" t="s">
        <v>79</v>
      </c>
      <c r="AV700" s="13" t="s">
        <v>79</v>
      </c>
      <c r="AW700" s="13" t="s">
        <v>31</v>
      </c>
      <c r="AX700" s="13" t="s">
        <v>69</v>
      </c>
      <c r="AY700" s="236" t="s">
        <v>114</v>
      </c>
    </row>
    <row r="701" s="14" customFormat="1">
      <c r="A701" s="14"/>
      <c r="B701" s="237"/>
      <c r="C701" s="238"/>
      <c r="D701" s="227" t="s">
        <v>124</v>
      </c>
      <c r="E701" s="239" t="s">
        <v>19</v>
      </c>
      <c r="F701" s="240" t="s">
        <v>127</v>
      </c>
      <c r="G701" s="238"/>
      <c r="H701" s="241">
        <v>287.35599999999999</v>
      </c>
      <c r="I701" s="242"/>
      <c r="J701" s="238"/>
      <c r="K701" s="238"/>
      <c r="L701" s="243"/>
      <c r="M701" s="244"/>
      <c r="N701" s="245"/>
      <c r="O701" s="245"/>
      <c r="P701" s="245"/>
      <c r="Q701" s="245"/>
      <c r="R701" s="245"/>
      <c r="S701" s="245"/>
      <c r="T701" s="24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7" t="s">
        <v>124</v>
      </c>
      <c r="AU701" s="247" t="s">
        <v>79</v>
      </c>
      <c r="AV701" s="14" t="s">
        <v>121</v>
      </c>
      <c r="AW701" s="14" t="s">
        <v>31</v>
      </c>
      <c r="AX701" s="14" t="s">
        <v>77</v>
      </c>
      <c r="AY701" s="247" t="s">
        <v>114</v>
      </c>
    </row>
    <row r="702" s="2" customFormat="1" ht="24.15" customHeight="1">
      <c r="A702" s="41"/>
      <c r="B702" s="42"/>
      <c r="C702" s="207" t="s">
        <v>824</v>
      </c>
      <c r="D702" s="207" t="s">
        <v>116</v>
      </c>
      <c r="E702" s="208" t="s">
        <v>825</v>
      </c>
      <c r="F702" s="209" t="s">
        <v>826</v>
      </c>
      <c r="G702" s="210" t="s">
        <v>355</v>
      </c>
      <c r="H702" s="211">
        <v>6568.1210000000001</v>
      </c>
      <c r="I702" s="212"/>
      <c r="J702" s="213">
        <f>ROUND(I702*H702,2)</f>
        <v>0</v>
      </c>
      <c r="K702" s="209" t="s">
        <v>120</v>
      </c>
      <c r="L702" s="47"/>
      <c r="M702" s="214" t="s">
        <v>19</v>
      </c>
      <c r="N702" s="215" t="s">
        <v>40</v>
      </c>
      <c r="O702" s="87"/>
      <c r="P702" s="216">
        <f>O702*H702</f>
        <v>0</v>
      </c>
      <c r="Q702" s="216">
        <v>0</v>
      </c>
      <c r="R702" s="216">
        <f>Q702*H702</f>
        <v>0</v>
      </c>
      <c r="S702" s="216">
        <v>0</v>
      </c>
      <c r="T702" s="217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8" t="s">
        <v>121</v>
      </c>
      <c r="AT702" s="218" t="s">
        <v>116</v>
      </c>
      <c r="AU702" s="218" t="s">
        <v>79</v>
      </c>
      <c r="AY702" s="20" t="s">
        <v>114</v>
      </c>
      <c r="BE702" s="219">
        <f>IF(N702="základní",J702,0)</f>
        <v>0</v>
      </c>
      <c r="BF702" s="219">
        <f>IF(N702="snížená",J702,0)</f>
        <v>0</v>
      </c>
      <c r="BG702" s="219">
        <f>IF(N702="zákl. přenesená",J702,0)</f>
        <v>0</v>
      </c>
      <c r="BH702" s="219">
        <f>IF(N702="sníž. přenesená",J702,0)</f>
        <v>0</v>
      </c>
      <c r="BI702" s="219">
        <f>IF(N702="nulová",J702,0)</f>
        <v>0</v>
      </c>
      <c r="BJ702" s="20" t="s">
        <v>77</v>
      </c>
      <c r="BK702" s="219">
        <f>ROUND(I702*H702,2)</f>
        <v>0</v>
      </c>
      <c r="BL702" s="20" t="s">
        <v>121</v>
      </c>
      <c r="BM702" s="218" t="s">
        <v>827</v>
      </c>
    </row>
    <row r="703" s="2" customFormat="1">
      <c r="A703" s="41"/>
      <c r="B703" s="42"/>
      <c r="C703" s="43"/>
      <c r="D703" s="220" t="s">
        <v>122</v>
      </c>
      <c r="E703" s="43"/>
      <c r="F703" s="221" t="s">
        <v>828</v>
      </c>
      <c r="G703" s="43"/>
      <c r="H703" s="43"/>
      <c r="I703" s="222"/>
      <c r="J703" s="43"/>
      <c r="K703" s="43"/>
      <c r="L703" s="47"/>
      <c r="M703" s="223"/>
      <c r="N703" s="224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122</v>
      </c>
      <c r="AU703" s="20" t="s">
        <v>79</v>
      </c>
    </row>
    <row r="704" s="13" customFormat="1">
      <c r="A704" s="13"/>
      <c r="B704" s="225"/>
      <c r="C704" s="226"/>
      <c r="D704" s="227" t="s">
        <v>124</v>
      </c>
      <c r="E704" s="228" t="s">
        <v>19</v>
      </c>
      <c r="F704" s="229" t="s">
        <v>829</v>
      </c>
      <c r="G704" s="226"/>
      <c r="H704" s="230">
        <v>6504.2389999999996</v>
      </c>
      <c r="I704" s="231"/>
      <c r="J704" s="226"/>
      <c r="K704" s="226"/>
      <c r="L704" s="232"/>
      <c r="M704" s="233"/>
      <c r="N704" s="234"/>
      <c r="O704" s="234"/>
      <c r="P704" s="234"/>
      <c r="Q704" s="234"/>
      <c r="R704" s="234"/>
      <c r="S704" s="234"/>
      <c r="T704" s="235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6" t="s">
        <v>124</v>
      </c>
      <c r="AU704" s="236" t="s">
        <v>79</v>
      </c>
      <c r="AV704" s="13" t="s">
        <v>79</v>
      </c>
      <c r="AW704" s="13" t="s">
        <v>31</v>
      </c>
      <c r="AX704" s="13" t="s">
        <v>69</v>
      </c>
      <c r="AY704" s="236" t="s">
        <v>114</v>
      </c>
    </row>
    <row r="705" s="13" customFormat="1">
      <c r="A705" s="13"/>
      <c r="B705" s="225"/>
      <c r="C705" s="226"/>
      <c r="D705" s="227" t="s">
        <v>124</v>
      </c>
      <c r="E705" s="228" t="s">
        <v>19</v>
      </c>
      <c r="F705" s="229" t="s">
        <v>830</v>
      </c>
      <c r="G705" s="226"/>
      <c r="H705" s="230">
        <v>63.881999999999998</v>
      </c>
      <c r="I705" s="231"/>
      <c r="J705" s="226"/>
      <c r="K705" s="226"/>
      <c r="L705" s="232"/>
      <c r="M705" s="233"/>
      <c r="N705" s="234"/>
      <c r="O705" s="234"/>
      <c r="P705" s="234"/>
      <c r="Q705" s="234"/>
      <c r="R705" s="234"/>
      <c r="S705" s="234"/>
      <c r="T705" s="23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6" t="s">
        <v>124</v>
      </c>
      <c r="AU705" s="236" t="s">
        <v>79</v>
      </c>
      <c r="AV705" s="13" t="s">
        <v>79</v>
      </c>
      <c r="AW705" s="13" t="s">
        <v>31</v>
      </c>
      <c r="AX705" s="13" t="s">
        <v>69</v>
      </c>
      <c r="AY705" s="236" t="s">
        <v>114</v>
      </c>
    </row>
    <row r="706" s="14" customFormat="1">
      <c r="A706" s="14"/>
      <c r="B706" s="237"/>
      <c r="C706" s="238"/>
      <c r="D706" s="227" t="s">
        <v>124</v>
      </c>
      <c r="E706" s="239" t="s">
        <v>19</v>
      </c>
      <c r="F706" s="240" t="s">
        <v>127</v>
      </c>
      <c r="G706" s="238"/>
      <c r="H706" s="241">
        <v>6568.1209999999992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7" t="s">
        <v>124</v>
      </c>
      <c r="AU706" s="247" t="s">
        <v>79</v>
      </c>
      <c r="AV706" s="14" t="s">
        <v>121</v>
      </c>
      <c r="AW706" s="14" t="s">
        <v>31</v>
      </c>
      <c r="AX706" s="14" t="s">
        <v>77</v>
      </c>
      <c r="AY706" s="247" t="s">
        <v>114</v>
      </c>
    </row>
    <row r="707" s="2" customFormat="1" ht="24.15" customHeight="1">
      <c r="A707" s="41"/>
      <c r="B707" s="42"/>
      <c r="C707" s="207" t="s">
        <v>550</v>
      </c>
      <c r="D707" s="207" t="s">
        <v>116</v>
      </c>
      <c r="E707" s="208" t="s">
        <v>831</v>
      </c>
      <c r="F707" s="209" t="s">
        <v>832</v>
      </c>
      <c r="G707" s="210" t="s">
        <v>355</v>
      </c>
      <c r="H707" s="211">
        <v>282.79300000000001</v>
      </c>
      <c r="I707" s="212"/>
      <c r="J707" s="213">
        <f>ROUND(I707*H707,2)</f>
        <v>0</v>
      </c>
      <c r="K707" s="209" t="s">
        <v>120</v>
      </c>
      <c r="L707" s="47"/>
      <c r="M707" s="214" t="s">
        <v>19</v>
      </c>
      <c r="N707" s="215" t="s">
        <v>40</v>
      </c>
      <c r="O707" s="87"/>
      <c r="P707" s="216">
        <f>O707*H707</f>
        <v>0</v>
      </c>
      <c r="Q707" s="216">
        <v>0</v>
      </c>
      <c r="R707" s="216">
        <f>Q707*H707</f>
        <v>0</v>
      </c>
      <c r="S707" s="216">
        <v>0</v>
      </c>
      <c r="T707" s="217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18" t="s">
        <v>121</v>
      </c>
      <c r="AT707" s="218" t="s">
        <v>116</v>
      </c>
      <c r="AU707" s="218" t="s">
        <v>79</v>
      </c>
      <c r="AY707" s="20" t="s">
        <v>114</v>
      </c>
      <c r="BE707" s="219">
        <f>IF(N707="základní",J707,0)</f>
        <v>0</v>
      </c>
      <c r="BF707" s="219">
        <f>IF(N707="snížená",J707,0)</f>
        <v>0</v>
      </c>
      <c r="BG707" s="219">
        <f>IF(N707="zákl. přenesená",J707,0)</f>
        <v>0</v>
      </c>
      <c r="BH707" s="219">
        <f>IF(N707="sníž. přenesená",J707,0)</f>
        <v>0</v>
      </c>
      <c r="BI707" s="219">
        <f>IF(N707="nulová",J707,0)</f>
        <v>0</v>
      </c>
      <c r="BJ707" s="20" t="s">
        <v>77</v>
      </c>
      <c r="BK707" s="219">
        <f>ROUND(I707*H707,2)</f>
        <v>0</v>
      </c>
      <c r="BL707" s="20" t="s">
        <v>121</v>
      </c>
      <c r="BM707" s="218" t="s">
        <v>833</v>
      </c>
    </row>
    <row r="708" s="2" customFormat="1">
      <c r="A708" s="41"/>
      <c r="B708" s="42"/>
      <c r="C708" s="43"/>
      <c r="D708" s="220" t="s">
        <v>122</v>
      </c>
      <c r="E708" s="43"/>
      <c r="F708" s="221" t="s">
        <v>834</v>
      </c>
      <c r="G708" s="43"/>
      <c r="H708" s="43"/>
      <c r="I708" s="222"/>
      <c r="J708" s="43"/>
      <c r="K708" s="43"/>
      <c r="L708" s="47"/>
      <c r="M708" s="223"/>
      <c r="N708" s="224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122</v>
      </c>
      <c r="AU708" s="20" t="s">
        <v>79</v>
      </c>
    </row>
    <row r="709" s="13" customFormat="1">
      <c r="A709" s="13"/>
      <c r="B709" s="225"/>
      <c r="C709" s="226"/>
      <c r="D709" s="227" t="s">
        <v>124</v>
      </c>
      <c r="E709" s="228" t="s">
        <v>19</v>
      </c>
      <c r="F709" s="229" t="s">
        <v>835</v>
      </c>
      <c r="G709" s="226"/>
      <c r="H709" s="230">
        <v>282.79300000000001</v>
      </c>
      <c r="I709" s="231"/>
      <c r="J709" s="226"/>
      <c r="K709" s="226"/>
      <c r="L709" s="232"/>
      <c r="M709" s="233"/>
      <c r="N709" s="234"/>
      <c r="O709" s="234"/>
      <c r="P709" s="234"/>
      <c r="Q709" s="234"/>
      <c r="R709" s="234"/>
      <c r="S709" s="234"/>
      <c r="T709" s="23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6" t="s">
        <v>124</v>
      </c>
      <c r="AU709" s="236" t="s">
        <v>79</v>
      </c>
      <c r="AV709" s="13" t="s">
        <v>79</v>
      </c>
      <c r="AW709" s="13" t="s">
        <v>31</v>
      </c>
      <c r="AX709" s="13" t="s">
        <v>69</v>
      </c>
      <c r="AY709" s="236" t="s">
        <v>114</v>
      </c>
    </row>
    <row r="710" s="14" customFormat="1">
      <c r="A710" s="14"/>
      <c r="B710" s="237"/>
      <c r="C710" s="238"/>
      <c r="D710" s="227" t="s">
        <v>124</v>
      </c>
      <c r="E710" s="239" t="s">
        <v>19</v>
      </c>
      <c r="F710" s="240" t="s">
        <v>127</v>
      </c>
      <c r="G710" s="238"/>
      <c r="H710" s="241">
        <v>282.79300000000001</v>
      </c>
      <c r="I710" s="242"/>
      <c r="J710" s="238"/>
      <c r="K710" s="238"/>
      <c r="L710" s="243"/>
      <c r="M710" s="244"/>
      <c r="N710" s="245"/>
      <c r="O710" s="245"/>
      <c r="P710" s="245"/>
      <c r="Q710" s="245"/>
      <c r="R710" s="245"/>
      <c r="S710" s="245"/>
      <c r="T710" s="24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7" t="s">
        <v>124</v>
      </c>
      <c r="AU710" s="247" t="s">
        <v>79</v>
      </c>
      <c r="AV710" s="14" t="s">
        <v>121</v>
      </c>
      <c r="AW710" s="14" t="s">
        <v>31</v>
      </c>
      <c r="AX710" s="14" t="s">
        <v>77</v>
      </c>
      <c r="AY710" s="247" t="s">
        <v>114</v>
      </c>
    </row>
    <row r="711" s="2" customFormat="1" ht="24.15" customHeight="1">
      <c r="A711" s="41"/>
      <c r="B711" s="42"/>
      <c r="C711" s="207" t="s">
        <v>836</v>
      </c>
      <c r="D711" s="207" t="s">
        <v>116</v>
      </c>
      <c r="E711" s="208" t="s">
        <v>837</v>
      </c>
      <c r="F711" s="209" t="s">
        <v>838</v>
      </c>
      <c r="G711" s="210" t="s">
        <v>355</v>
      </c>
      <c r="H711" s="211">
        <v>4.5629999999999997</v>
      </c>
      <c r="I711" s="212"/>
      <c r="J711" s="213">
        <f>ROUND(I711*H711,2)</f>
        <v>0</v>
      </c>
      <c r="K711" s="209" t="s">
        <v>120</v>
      </c>
      <c r="L711" s="47"/>
      <c r="M711" s="214" t="s">
        <v>19</v>
      </c>
      <c r="N711" s="215" t="s">
        <v>40</v>
      </c>
      <c r="O711" s="87"/>
      <c r="P711" s="216">
        <f>O711*H711</f>
        <v>0</v>
      </c>
      <c r="Q711" s="216">
        <v>0</v>
      </c>
      <c r="R711" s="216">
        <f>Q711*H711</f>
        <v>0</v>
      </c>
      <c r="S711" s="216">
        <v>0</v>
      </c>
      <c r="T711" s="217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18" t="s">
        <v>121</v>
      </c>
      <c r="AT711" s="218" t="s">
        <v>116</v>
      </c>
      <c r="AU711" s="218" t="s">
        <v>79</v>
      </c>
      <c r="AY711" s="20" t="s">
        <v>114</v>
      </c>
      <c r="BE711" s="219">
        <f>IF(N711="základní",J711,0)</f>
        <v>0</v>
      </c>
      <c r="BF711" s="219">
        <f>IF(N711="snížená",J711,0)</f>
        <v>0</v>
      </c>
      <c r="BG711" s="219">
        <f>IF(N711="zákl. přenesená",J711,0)</f>
        <v>0</v>
      </c>
      <c r="BH711" s="219">
        <f>IF(N711="sníž. přenesená",J711,0)</f>
        <v>0</v>
      </c>
      <c r="BI711" s="219">
        <f>IF(N711="nulová",J711,0)</f>
        <v>0</v>
      </c>
      <c r="BJ711" s="20" t="s">
        <v>77</v>
      </c>
      <c r="BK711" s="219">
        <f>ROUND(I711*H711,2)</f>
        <v>0</v>
      </c>
      <c r="BL711" s="20" t="s">
        <v>121</v>
      </c>
      <c r="BM711" s="218" t="s">
        <v>839</v>
      </c>
    </row>
    <row r="712" s="2" customFormat="1">
      <c r="A712" s="41"/>
      <c r="B712" s="42"/>
      <c r="C712" s="43"/>
      <c r="D712" s="220" t="s">
        <v>122</v>
      </c>
      <c r="E712" s="43"/>
      <c r="F712" s="221" t="s">
        <v>840</v>
      </c>
      <c r="G712" s="43"/>
      <c r="H712" s="43"/>
      <c r="I712" s="222"/>
      <c r="J712" s="43"/>
      <c r="K712" s="43"/>
      <c r="L712" s="47"/>
      <c r="M712" s="223"/>
      <c r="N712" s="224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122</v>
      </c>
      <c r="AU712" s="20" t="s">
        <v>79</v>
      </c>
    </row>
    <row r="713" s="13" customFormat="1">
      <c r="A713" s="13"/>
      <c r="B713" s="225"/>
      <c r="C713" s="226"/>
      <c r="D713" s="227" t="s">
        <v>124</v>
      </c>
      <c r="E713" s="228" t="s">
        <v>19</v>
      </c>
      <c r="F713" s="229" t="s">
        <v>841</v>
      </c>
      <c r="G713" s="226"/>
      <c r="H713" s="230">
        <v>4.5629999999999997</v>
      </c>
      <c r="I713" s="231"/>
      <c r="J713" s="226"/>
      <c r="K713" s="226"/>
      <c r="L713" s="232"/>
      <c r="M713" s="233"/>
      <c r="N713" s="234"/>
      <c r="O713" s="234"/>
      <c r="P713" s="234"/>
      <c r="Q713" s="234"/>
      <c r="R713" s="234"/>
      <c r="S713" s="234"/>
      <c r="T713" s="23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6" t="s">
        <v>124</v>
      </c>
      <c r="AU713" s="236" t="s">
        <v>79</v>
      </c>
      <c r="AV713" s="13" t="s">
        <v>79</v>
      </c>
      <c r="AW713" s="13" t="s">
        <v>31</v>
      </c>
      <c r="AX713" s="13" t="s">
        <v>69</v>
      </c>
      <c r="AY713" s="236" t="s">
        <v>114</v>
      </c>
    </row>
    <row r="714" s="14" customFormat="1">
      <c r="A714" s="14"/>
      <c r="B714" s="237"/>
      <c r="C714" s="238"/>
      <c r="D714" s="227" t="s">
        <v>124</v>
      </c>
      <c r="E714" s="239" t="s">
        <v>19</v>
      </c>
      <c r="F714" s="240" t="s">
        <v>127</v>
      </c>
      <c r="G714" s="238"/>
      <c r="H714" s="241">
        <v>4.5629999999999997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7" t="s">
        <v>124</v>
      </c>
      <c r="AU714" s="247" t="s">
        <v>79</v>
      </c>
      <c r="AV714" s="14" t="s">
        <v>121</v>
      </c>
      <c r="AW714" s="14" t="s">
        <v>31</v>
      </c>
      <c r="AX714" s="14" t="s">
        <v>77</v>
      </c>
      <c r="AY714" s="247" t="s">
        <v>114</v>
      </c>
    </row>
    <row r="715" s="12" customFormat="1" ht="22.8" customHeight="1">
      <c r="A715" s="12"/>
      <c r="B715" s="191"/>
      <c r="C715" s="192"/>
      <c r="D715" s="193" t="s">
        <v>68</v>
      </c>
      <c r="E715" s="205" t="s">
        <v>842</v>
      </c>
      <c r="F715" s="205" t="s">
        <v>843</v>
      </c>
      <c r="G715" s="192"/>
      <c r="H715" s="192"/>
      <c r="I715" s="195"/>
      <c r="J715" s="206">
        <f>BK715</f>
        <v>0</v>
      </c>
      <c r="K715" s="192"/>
      <c r="L715" s="197"/>
      <c r="M715" s="198"/>
      <c r="N715" s="199"/>
      <c r="O715" s="199"/>
      <c r="P715" s="200">
        <f>SUM(P716:P719)</f>
        <v>0</v>
      </c>
      <c r="Q715" s="199"/>
      <c r="R715" s="200">
        <f>SUM(R716:R719)</f>
        <v>0</v>
      </c>
      <c r="S715" s="199"/>
      <c r="T715" s="201">
        <f>SUM(T716:T719)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02" t="s">
        <v>77</v>
      </c>
      <c r="AT715" s="203" t="s">
        <v>68</v>
      </c>
      <c r="AU715" s="203" t="s">
        <v>77</v>
      </c>
      <c r="AY715" s="202" t="s">
        <v>114</v>
      </c>
      <c r="BK715" s="204">
        <f>SUM(BK716:BK719)</f>
        <v>0</v>
      </c>
    </row>
    <row r="716" s="2" customFormat="1" ht="24.15" customHeight="1">
      <c r="A716" s="41"/>
      <c r="B716" s="42"/>
      <c r="C716" s="207" t="s">
        <v>554</v>
      </c>
      <c r="D716" s="207" t="s">
        <v>116</v>
      </c>
      <c r="E716" s="208" t="s">
        <v>844</v>
      </c>
      <c r="F716" s="209" t="s">
        <v>845</v>
      </c>
      <c r="G716" s="210" t="s">
        <v>355</v>
      </c>
      <c r="H716" s="211">
        <v>262.90699999999998</v>
      </c>
      <c r="I716" s="212"/>
      <c r="J716" s="213">
        <f>ROUND(I716*H716,2)</f>
        <v>0</v>
      </c>
      <c r="K716" s="209" t="s">
        <v>120</v>
      </c>
      <c r="L716" s="47"/>
      <c r="M716" s="214" t="s">
        <v>19</v>
      </c>
      <c r="N716" s="215" t="s">
        <v>40</v>
      </c>
      <c r="O716" s="87"/>
      <c r="P716" s="216">
        <f>O716*H716</f>
        <v>0</v>
      </c>
      <c r="Q716" s="216">
        <v>0</v>
      </c>
      <c r="R716" s="216">
        <f>Q716*H716</f>
        <v>0</v>
      </c>
      <c r="S716" s="216">
        <v>0</v>
      </c>
      <c r="T716" s="217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18" t="s">
        <v>121</v>
      </c>
      <c r="AT716" s="218" t="s">
        <v>116</v>
      </c>
      <c r="AU716" s="218" t="s">
        <v>79</v>
      </c>
      <c r="AY716" s="20" t="s">
        <v>114</v>
      </c>
      <c r="BE716" s="219">
        <f>IF(N716="základní",J716,0)</f>
        <v>0</v>
      </c>
      <c r="BF716" s="219">
        <f>IF(N716="snížená",J716,0)</f>
        <v>0</v>
      </c>
      <c r="BG716" s="219">
        <f>IF(N716="zákl. přenesená",J716,0)</f>
        <v>0</v>
      </c>
      <c r="BH716" s="219">
        <f>IF(N716="sníž. přenesená",J716,0)</f>
        <v>0</v>
      </c>
      <c r="BI716" s="219">
        <f>IF(N716="nulová",J716,0)</f>
        <v>0</v>
      </c>
      <c r="BJ716" s="20" t="s">
        <v>77</v>
      </c>
      <c r="BK716" s="219">
        <f>ROUND(I716*H716,2)</f>
        <v>0</v>
      </c>
      <c r="BL716" s="20" t="s">
        <v>121</v>
      </c>
      <c r="BM716" s="218" t="s">
        <v>846</v>
      </c>
    </row>
    <row r="717" s="2" customFormat="1">
      <c r="A717" s="41"/>
      <c r="B717" s="42"/>
      <c r="C717" s="43"/>
      <c r="D717" s="220" t="s">
        <v>122</v>
      </c>
      <c r="E717" s="43"/>
      <c r="F717" s="221" t="s">
        <v>847</v>
      </c>
      <c r="G717" s="43"/>
      <c r="H717" s="43"/>
      <c r="I717" s="222"/>
      <c r="J717" s="43"/>
      <c r="K717" s="43"/>
      <c r="L717" s="47"/>
      <c r="M717" s="223"/>
      <c r="N717" s="224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122</v>
      </c>
      <c r="AU717" s="20" t="s">
        <v>79</v>
      </c>
    </row>
    <row r="718" s="2" customFormat="1" ht="33" customHeight="1">
      <c r="A718" s="41"/>
      <c r="B718" s="42"/>
      <c r="C718" s="207" t="s">
        <v>848</v>
      </c>
      <c r="D718" s="207" t="s">
        <v>116</v>
      </c>
      <c r="E718" s="208" t="s">
        <v>849</v>
      </c>
      <c r="F718" s="209" t="s">
        <v>850</v>
      </c>
      <c r="G718" s="210" t="s">
        <v>355</v>
      </c>
      <c r="H718" s="211">
        <v>262.90699999999998</v>
      </c>
      <c r="I718" s="212"/>
      <c r="J718" s="213">
        <f>ROUND(I718*H718,2)</f>
        <v>0</v>
      </c>
      <c r="K718" s="209" t="s">
        <v>120</v>
      </c>
      <c r="L718" s="47"/>
      <c r="M718" s="214" t="s">
        <v>19</v>
      </c>
      <c r="N718" s="215" t="s">
        <v>40</v>
      </c>
      <c r="O718" s="87"/>
      <c r="P718" s="216">
        <f>O718*H718</f>
        <v>0</v>
      </c>
      <c r="Q718" s="216">
        <v>0</v>
      </c>
      <c r="R718" s="216">
        <f>Q718*H718</f>
        <v>0</v>
      </c>
      <c r="S718" s="216">
        <v>0</v>
      </c>
      <c r="T718" s="217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18" t="s">
        <v>121</v>
      </c>
      <c r="AT718" s="218" t="s">
        <v>116</v>
      </c>
      <c r="AU718" s="218" t="s">
        <v>79</v>
      </c>
      <c r="AY718" s="20" t="s">
        <v>114</v>
      </c>
      <c r="BE718" s="219">
        <f>IF(N718="základní",J718,0)</f>
        <v>0</v>
      </c>
      <c r="BF718" s="219">
        <f>IF(N718="snížená",J718,0)</f>
        <v>0</v>
      </c>
      <c r="BG718" s="219">
        <f>IF(N718="zákl. přenesená",J718,0)</f>
        <v>0</v>
      </c>
      <c r="BH718" s="219">
        <f>IF(N718="sníž. přenesená",J718,0)</f>
        <v>0</v>
      </c>
      <c r="BI718" s="219">
        <f>IF(N718="nulová",J718,0)</f>
        <v>0</v>
      </c>
      <c r="BJ718" s="20" t="s">
        <v>77</v>
      </c>
      <c r="BK718" s="219">
        <f>ROUND(I718*H718,2)</f>
        <v>0</v>
      </c>
      <c r="BL718" s="20" t="s">
        <v>121</v>
      </c>
      <c r="BM718" s="218" t="s">
        <v>851</v>
      </c>
    </row>
    <row r="719" s="2" customFormat="1">
      <c r="A719" s="41"/>
      <c r="B719" s="42"/>
      <c r="C719" s="43"/>
      <c r="D719" s="220" t="s">
        <v>122</v>
      </c>
      <c r="E719" s="43"/>
      <c r="F719" s="221" t="s">
        <v>852</v>
      </c>
      <c r="G719" s="43"/>
      <c r="H719" s="43"/>
      <c r="I719" s="222"/>
      <c r="J719" s="43"/>
      <c r="K719" s="43"/>
      <c r="L719" s="47"/>
      <c r="M719" s="279"/>
      <c r="N719" s="280"/>
      <c r="O719" s="281"/>
      <c r="P719" s="281"/>
      <c r="Q719" s="281"/>
      <c r="R719" s="281"/>
      <c r="S719" s="281"/>
      <c r="T719" s="282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0" t="s">
        <v>122</v>
      </c>
      <c r="AU719" s="20" t="s">
        <v>79</v>
      </c>
    </row>
    <row r="720" s="2" customFormat="1" ht="6.96" customHeight="1">
      <c r="A720" s="41"/>
      <c r="B720" s="62"/>
      <c r="C720" s="63"/>
      <c r="D720" s="63"/>
      <c r="E720" s="63"/>
      <c r="F720" s="63"/>
      <c r="G720" s="63"/>
      <c r="H720" s="63"/>
      <c r="I720" s="63"/>
      <c r="J720" s="63"/>
      <c r="K720" s="63"/>
      <c r="L720" s="47"/>
      <c r="M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</row>
  </sheetData>
  <sheetProtection sheet="1" autoFilter="0" formatColumns="0" formatRows="0" objects="1" scenarios="1" spinCount="100000" saltValue="49Tb1km1UhpH763JreGv+TJOvE+Ecu8TEmY3Mkzw4QpB95w1r3OjjQR4Ouo+/oOsvPg2SvbD/L1q+UfxvfsWcA==" hashValue="Xq1Q01GIv8xZElyGjGrFM+0iw/PRG2MN475O4a8LBAIFenfMZyAYiB9hZAhP8pu7bPYL4g4vrhHpFBOvWXf4ng==" algorithmName="SHA-512" password="CC35"/>
  <autoFilter ref="C87:K71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6_01/113106023"/>
    <hyperlink ref="F99" r:id="rId2" display="https://podminky.urs.cz/item/CS_URS_2026_01/113107122"/>
    <hyperlink ref="F103" r:id="rId3" display="https://podminky.urs.cz/item/CS_URS_2026_01/113107225"/>
    <hyperlink ref="F115" r:id="rId4" display="https://podminky.urs.cz/item/CS_URS_2026_01/113107524"/>
    <hyperlink ref="F126" r:id="rId5" display="https://podminky.urs.cz/item/CS_URS_2026_01/113107542"/>
    <hyperlink ref="F141" r:id="rId6" display="https://podminky.urs.cz/item/CS_URS_2026_01/121112003"/>
    <hyperlink ref="F151" r:id="rId7" display="https://podminky.urs.cz/item/CS_URS_2026_01/131251201"/>
    <hyperlink ref="F153" r:id="rId8" display="https://podminky.urs.cz/item/CS_URS_2026_01/131351201"/>
    <hyperlink ref="F172" r:id="rId9" display="https://podminky.urs.cz/item/CS_URS_2026_01/139951121"/>
    <hyperlink ref="F179" r:id="rId10" display="https://podminky.urs.cz/item/CS_URS_2026_01/132254205"/>
    <hyperlink ref="F181" r:id="rId11" display="https://podminky.urs.cz/item/CS_URS_2026_01/132354205"/>
    <hyperlink ref="F187" r:id="rId12" display="https://podminky.urs.cz/item/CS_URS_2026_01/132454205"/>
    <hyperlink ref="F193" r:id="rId13" display="https://podminky.urs.cz/item/CS_URS_2026_01/151101102"/>
    <hyperlink ref="F229" r:id="rId14" display="https://podminky.urs.cz/item/CS_URS_2026_01/151101112"/>
    <hyperlink ref="F233" r:id="rId15" display="https://podminky.urs.cz/item/CS_URS_2026_01/151101201"/>
    <hyperlink ref="F239" r:id="rId16" display="https://podminky.urs.cz/item/CS_URS_2026_01/151101211"/>
    <hyperlink ref="F243" r:id="rId17" display="https://podminky.urs.cz/item/CS_URS_2026_01/151101301"/>
    <hyperlink ref="F247" r:id="rId18" display="https://podminky.urs.cz/item/CS_URS_2026_01/151101311"/>
    <hyperlink ref="F251" r:id="rId19" display="https://podminky.urs.cz/item/CS_URS_2026_01/162211311"/>
    <hyperlink ref="F253" r:id="rId20" display="https://podminky.urs.cz/item/CS_URS_2026_01/162351104"/>
    <hyperlink ref="F258" r:id="rId21" display="https://podminky.urs.cz/item/CS_URS_2026_01/162751117"/>
    <hyperlink ref="F265" r:id="rId22" display="https://podminky.urs.cz/item/CS_URS_2026_01/162751119"/>
    <hyperlink ref="F269" r:id="rId23" display="https://podminky.urs.cz/item/CS_URS_2026_01/162751137"/>
    <hyperlink ref="F275" r:id="rId24" display="https://podminky.urs.cz/item/CS_URS_2026_01/162751139"/>
    <hyperlink ref="F279" r:id="rId25" display="https://podminky.urs.cz/item/CS_URS_2026_01/162751157"/>
    <hyperlink ref="F283" r:id="rId26" display="https://podminky.urs.cz/item/CS_URS_2026_01/162751159"/>
    <hyperlink ref="F287" r:id="rId27" display="https://podminky.urs.cz/item/CS_URS_2026_01/167111101"/>
    <hyperlink ref="F291" r:id="rId28" display="https://podminky.urs.cz/item/CS_URS_2026_01/167151101"/>
    <hyperlink ref="F296" r:id="rId29" display="https://podminky.urs.cz/item/CS_URS_2026_01/171201231"/>
    <hyperlink ref="F300" r:id="rId30" display="https://podminky.urs.cz/item/CS_URS_2026_01/174151101"/>
    <hyperlink ref="F359" r:id="rId31" display="https://podminky.urs.cz/item/CS_URS_2026_01/175151101"/>
    <hyperlink ref="F373" r:id="rId32" display="https://podminky.urs.cz/item/CS_URS_2026_01/181311103"/>
    <hyperlink ref="F377" r:id="rId33" display="https://podminky.urs.cz/item/CS_URS_2026_01/181411131"/>
    <hyperlink ref="F387" r:id="rId34" display="https://podminky.urs.cz/item/CS_URS_2026_01/212751103"/>
    <hyperlink ref="F393" r:id="rId35" display="https://podminky.urs.cz/item/CS_URS_2026_01/359901211"/>
    <hyperlink ref="F399" r:id="rId36" display="https://podminky.urs.cz/item/CS_URS_2026_01/451573111"/>
    <hyperlink ref="F407" r:id="rId37" display="https://podminky.urs.cz/item/CS_URS_2026_01/452112111"/>
    <hyperlink ref="F424" r:id="rId38" display="https://podminky.urs.cz/item/CS_URS_2026_01/452112121"/>
    <hyperlink ref="F431" r:id="rId39" display="https://podminky.urs.cz/item/CS_URS_2026_01/452311131"/>
    <hyperlink ref="F438" r:id="rId40" display="https://podminky.urs.cz/item/CS_URS_2026_01/452351111"/>
    <hyperlink ref="F445" r:id="rId41" display="https://podminky.urs.cz/item/CS_URS_2026_01/452351112"/>
    <hyperlink ref="F458" r:id="rId42" display="https://podminky.urs.cz/item/CS_URS_2026_01/564841113"/>
    <hyperlink ref="F470" r:id="rId43" display="https://podminky.urs.cz/item/CS_URS_2026_01/564851011"/>
    <hyperlink ref="F474" r:id="rId44" display="https://podminky.urs.cz/item/CS_URS_2026_01/564871011"/>
    <hyperlink ref="F485" r:id="rId45" display="https://podminky.urs.cz/item/CS_URS_2026_01/564871016"/>
    <hyperlink ref="F489" r:id="rId46" display="https://podminky.urs.cz/item/CS_URS_2026_01/565175113"/>
    <hyperlink ref="F493" r:id="rId47" display="https://podminky.urs.cz/item/CS_URS_2026_01/573111111"/>
    <hyperlink ref="F497" r:id="rId48" display="https://podminky.urs.cz/item/CS_URS_2026_01/573231108"/>
    <hyperlink ref="F502" r:id="rId49" display="https://podminky.urs.cz/item/CS_URS_2026_01/577134111"/>
    <hyperlink ref="F507" r:id="rId50" display="https://podminky.urs.cz/item/CS_URS_2026_01/577156111"/>
    <hyperlink ref="F515" r:id="rId51" display="https://podminky.urs.cz/item/CS_URS_2026_01/810391811"/>
    <hyperlink ref="F521" r:id="rId52" display="https://podminky.urs.cz/item/CS_URS_2026_01/871373121"/>
    <hyperlink ref="F530" r:id="rId53" display="https://podminky.urs.cz/item/CS_URS_2026_01/871393121"/>
    <hyperlink ref="F540" r:id="rId54" display="https://podminky.urs.cz/item/CS_URS_2026_01/871423121"/>
    <hyperlink ref="F549" r:id="rId55" display="https://podminky.urs.cz/item/CS_URS_2025_01/877315231"/>
    <hyperlink ref="F574" r:id="rId56" display="https://podminky.urs.cz/item/CS_URS_2026_01/890411851"/>
    <hyperlink ref="F590" r:id="rId57" display="https://podminky.urs.cz/item/CS_URS_2026_01/894411311"/>
    <hyperlink ref="F606" r:id="rId58" display="https://podminky.urs.cz/item/CS_URS_2026_01/894412411"/>
    <hyperlink ref="F613" r:id="rId59" display="https://podminky.urs.cz/item/CS_URS_2026_01/894414111"/>
    <hyperlink ref="F629" r:id="rId60" display="https://podminky.urs.cz/item/CS_URS_2026_01/894414211"/>
    <hyperlink ref="F636" r:id="rId61" display="https://podminky.urs.cz/item/CS_URS_2026_01/899102112"/>
    <hyperlink ref="F643" r:id="rId62" display="https://podminky.urs.cz/item/CS_URS_2026_01/899104112"/>
    <hyperlink ref="F650" r:id="rId63" display="https://podminky.urs.cz/item/CS_URS_2026_01/899623181"/>
    <hyperlink ref="F662" r:id="rId64" display="https://podminky.urs.cz/item/CS_URS_2026_01/899722111"/>
    <hyperlink ref="F674" r:id="rId65" display="https://podminky.urs.cz/item/CS_URS_2026_01/919735112"/>
    <hyperlink ref="F687" r:id="rId66" display="https://podminky.urs.cz/item/CS_URS_2026_01/979051121"/>
    <hyperlink ref="F691" r:id="rId67" display="https://podminky.urs.cz/item/CS_URS_2026_01/997013501"/>
    <hyperlink ref="F693" r:id="rId68" display="https://podminky.urs.cz/item/CS_URS_2026_01/997013509"/>
    <hyperlink ref="F695" r:id="rId69" display="https://podminky.urs.cz/item/CS_URS_2026_01/997013601"/>
    <hyperlink ref="F699" r:id="rId70" display="https://podminky.urs.cz/item/CS_URS_2026_01/997221551"/>
    <hyperlink ref="F703" r:id="rId71" display="https://podminky.urs.cz/item/CS_URS_2026_01/997221559"/>
    <hyperlink ref="F708" r:id="rId72" display="https://podminky.urs.cz/item/CS_URS_2026_01/997221873"/>
    <hyperlink ref="F712" r:id="rId73" display="https://podminky.urs.cz/item/CS_URS_2026_01/997221875"/>
    <hyperlink ref="F717" r:id="rId74" display="https://podminky.urs.cz/item/CS_URS_2026_01/998276101"/>
    <hyperlink ref="F719" r:id="rId75" display="https://podminky.urs.cz/item/CS_URS_2026_01/9982761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83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S3-25 - III-2033 Vochov dešťová kanalizace -průtah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84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853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22. 1. 2026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27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32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27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33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35</v>
      </c>
      <c r="E30" s="41"/>
      <c r="F30" s="41"/>
      <c r="G30" s="41"/>
      <c r="H30" s="41"/>
      <c r="I30" s="41"/>
      <c r="J30" s="147">
        <f>ROUND(J88,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37</v>
      </c>
      <c r="G32" s="41"/>
      <c r="H32" s="41"/>
      <c r="I32" s="148" t="s">
        <v>36</v>
      </c>
      <c r="J32" s="148" t="s">
        <v>38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39</v>
      </c>
      <c r="E33" s="135" t="s">
        <v>40</v>
      </c>
      <c r="F33" s="150">
        <f>ROUND((SUM(BE88:BE525)),  2)</f>
        <v>0</v>
      </c>
      <c r="G33" s="41"/>
      <c r="H33" s="41"/>
      <c r="I33" s="151">
        <v>0.20999999999999999</v>
      </c>
      <c r="J33" s="150">
        <f>ROUND(((SUM(BE88:BE525))*I33),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41</v>
      </c>
      <c r="F34" s="150">
        <f>ROUND((SUM(BF88:BF525)),  2)</f>
        <v>0</v>
      </c>
      <c r="G34" s="41"/>
      <c r="H34" s="41"/>
      <c r="I34" s="151">
        <v>0.12</v>
      </c>
      <c r="J34" s="150">
        <f>ROUND(((SUM(BF88:BF525))*I34),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42</v>
      </c>
      <c r="F35" s="150">
        <f>ROUND((SUM(BG88:BG525)),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43</v>
      </c>
      <c r="F36" s="150">
        <f>ROUND((SUM(BH88:BH525)),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44</v>
      </c>
      <c r="F37" s="150">
        <f>ROUND((SUM(BI88:BI525)),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86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S3-25 - III-2033 Vochov dešťová kanalizace -průtah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84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1c - D.1.3.1   SO 301 -Stoka D3 - km 0,00-0,05013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22. 1. 2026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87</v>
      </c>
      <c r="D57" s="165"/>
      <c r="E57" s="165"/>
      <c r="F57" s="165"/>
      <c r="G57" s="165"/>
      <c r="H57" s="165"/>
      <c r="I57" s="165"/>
      <c r="J57" s="166" t="s">
        <v>88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67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89</v>
      </c>
    </row>
    <row r="60" s="9" customFormat="1" ht="24.96" customHeight="1">
      <c r="A60" s="9"/>
      <c r="B60" s="168"/>
      <c r="C60" s="169"/>
      <c r="D60" s="170" t="s">
        <v>90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91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92</v>
      </c>
      <c r="E62" s="177"/>
      <c r="F62" s="177"/>
      <c r="G62" s="177"/>
      <c r="H62" s="177"/>
      <c r="I62" s="177"/>
      <c r="J62" s="178">
        <f>J287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93</v>
      </c>
      <c r="E63" s="177"/>
      <c r="F63" s="177"/>
      <c r="G63" s="177"/>
      <c r="H63" s="177"/>
      <c r="I63" s="177"/>
      <c r="J63" s="178">
        <f>J296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94</v>
      </c>
      <c r="E64" s="177"/>
      <c r="F64" s="177"/>
      <c r="G64" s="177"/>
      <c r="H64" s="177"/>
      <c r="I64" s="177"/>
      <c r="J64" s="178">
        <f>J301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95</v>
      </c>
      <c r="E65" s="177"/>
      <c r="F65" s="177"/>
      <c r="G65" s="177"/>
      <c r="H65" s="177"/>
      <c r="I65" s="177"/>
      <c r="J65" s="178">
        <f>J343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96</v>
      </c>
      <c r="E66" s="177"/>
      <c r="F66" s="177"/>
      <c r="G66" s="177"/>
      <c r="H66" s="177"/>
      <c r="I66" s="177"/>
      <c r="J66" s="178">
        <f>J401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97</v>
      </c>
      <c r="E67" s="177"/>
      <c r="F67" s="177"/>
      <c r="G67" s="177"/>
      <c r="H67" s="177"/>
      <c r="I67" s="177"/>
      <c r="J67" s="178">
        <f>J484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98</v>
      </c>
      <c r="E68" s="177"/>
      <c r="F68" s="177"/>
      <c r="G68" s="177"/>
      <c r="H68" s="177"/>
      <c r="I68" s="177"/>
      <c r="J68" s="178">
        <f>J521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99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3" t="str">
        <f>E7</f>
        <v>S3-25 - III-2033 Vochov dešťová kanalizace -průtah</v>
      </c>
      <c r="F78" s="35"/>
      <c r="G78" s="35"/>
      <c r="H78" s="35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84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 xml:space="preserve">1c - D.1.3.1   SO 301 -Stoka D3 - km 0,00-0,05013</v>
      </c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 xml:space="preserve"> </v>
      </c>
      <c r="G82" s="43"/>
      <c r="H82" s="43"/>
      <c r="I82" s="35" t="s">
        <v>23</v>
      </c>
      <c r="J82" s="75" t="str">
        <f>IF(J12="","",J12)</f>
        <v>22. 1. 2026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 xml:space="preserve"> </v>
      </c>
      <c r="G84" s="43"/>
      <c r="H84" s="43"/>
      <c r="I84" s="35" t="s">
        <v>30</v>
      </c>
      <c r="J84" s="39" t="str">
        <f>E21</f>
        <v xml:space="preserve"> 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28</v>
      </c>
      <c r="D85" s="43"/>
      <c r="E85" s="43"/>
      <c r="F85" s="30" t="str">
        <f>IF(E18="","",E18)</f>
        <v>Vyplň údaj</v>
      </c>
      <c r="G85" s="43"/>
      <c r="H85" s="43"/>
      <c r="I85" s="35" t="s">
        <v>32</v>
      </c>
      <c r="J85" s="39" t="str">
        <f>E24</f>
        <v xml:space="preserve"> 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0"/>
      <c r="B87" s="181"/>
      <c r="C87" s="182" t="s">
        <v>100</v>
      </c>
      <c r="D87" s="183" t="s">
        <v>54</v>
      </c>
      <c r="E87" s="183" t="s">
        <v>50</v>
      </c>
      <c r="F87" s="183" t="s">
        <v>51</v>
      </c>
      <c r="G87" s="183" t="s">
        <v>101</v>
      </c>
      <c r="H87" s="183" t="s">
        <v>102</v>
      </c>
      <c r="I87" s="183" t="s">
        <v>103</v>
      </c>
      <c r="J87" s="183" t="s">
        <v>88</v>
      </c>
      <c r="K87" s="184" t="s">
        <v>104</v>
      </c>
      <c r="L87" s="185"/>
      <c r="M87" s="95" t="s">
        <v>19</v>
      </c>
      <c r="N87" s="96" t="s">
        <v>39</v>
      </c>
      <c r="O87" s="96" t="s">
        <v>105</v>
      </c>
      <c r="P87" s="96" t="s">
        <v>106</v>
      </c>
      <c r="Q87" s="96" t="s">
        <v>107</v>
      </c>
      <c r="R87" s="96" t="s">
        <v>108</v>
      </c>
      <c r="S87" s="96" t="s">
        <v>109</v>
      </c>
      <c r="T87" s="97" t="s">
        <v>110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1"/>
      <c r="B88" s="42"/>
      <c r="C88" s="102" t="s">
        <v>111</v>
      </c>
      <c r="D88" s="43"/>
      <c r="E88" s="43"/>
      <c r="F88" s="43"/>
      <c r="G88" s="43"/>
      <c r="H88" s="43"/>
      <c r="I88" s="43"/>
      <c r="J88" s="186">
        <f>BK88</f>
        <v>0</v>
      </c>
      <c r="K88" s="43"/>
      <c r="L88" s="47"/>
      <c r="M88" s="98"/>
      <c r="N88" s="187"/>
      <c r="O88" s="99"/>
      <c r="P88" s="188">
        <f>P89</f>
        <v>0</v>
      </c>
      <c r="Q88" s="99"/>
      <c r="R88" s="188">
        <f>R89</f>
        <v>119.93069038199998</v>
      </c>
      <c r="S88" s="99"/>
      <c r="T88" s="189">
        <f>T89</f>
        <v>52.824800000000003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68</v>
      </c>
      <c r="AU88" s="20" t="s">
        <v>89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68</v>
      </c>
      <c r="E89" s="194" t="s">
        <v>112</v>
      </c>
      <c r="F89" s="194" t="s">
        <v>113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P90+P287+P296+P301+P343+P401+P484+P521</f>
        <v>0</v>
      </c>
      <c r="Q89" s="199"/>
      <c r="R89" s="200">
        <f>R90+R287+R296+R301+R343+R401+R484+R521</f>
        <v>119.93069038199998</v>
      </c>
      <c r="S89" s="199"/>
      <c r="T89" s="201">
        <f>T90+T287+T296+T301+T343+T401+T484+T521</f>
        <v>52.824800000000003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77</v>
      </c>
      <c r="AT89" s="203" t="s">
        <v>68</v>
      </c>
      <c r="AU89" s="203" t="s">
        <v>69</v>
      </c>
      <c r="AY89" s="202" t="s">
        <v>114</v>
      </c>
      <c r="BK89" s="204">
        <f>BK90+BK287+BK296+BK301+BK343+BK401+BK484+BK521</f>
        <v>0</v>
      </c>
    </row>
    <row r="90" s="12" customFormat="1" ht="22.8" customHeight="1">
      <c r="A90" s="12"/>
      <c r="B90" s="191"/>
      <c r="C90" s="192"/>
      <c r="D90" s="193" t="s">
        <v>68</v>
      </c>
      <c r="E90" s="205" t="s">
        <v>77</v>
      </c>
      <c r="F90" s="205" t="s">
        <v>115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SUM(P91:P286)</f>
        <v>0</v>
      </c>
      <c r="Q90" s="199"/>
      <c r="R90" s="200">
        <f>SUM(R91:R286)</f>
        <v>0.24738280000000001</v>
      </c>
      <c r="S90" s="199"/>
      <c r="T90" s="201">
        <f>SUM(T91:T286)</f>
        <v>52.824800000000003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77</v>
      </c>
      <c r="AT90" s="203" t="s">
        <v>68</v>
      </c>
      <c r="AU90" s="203" t="s">
        <v>77</v>
      </c>
      <c r="AY90" s="202" t="s">
        <v>114</v>
      </c>
      <c r="BK90" s="204">
        <f>SUM(BK91:BK286)</f>
        <v>0</v>
      </c>
    </row>
    <row r="91" s="2" customFormat="1" ht="37.8" customHeight="1">
      <c r="A91" s="41"/>
      <c r="B91" s="42"/>
      <c r="C91" s="207" t="s">
        <v>77</v>
      </c>
      <c r="D91" s="207" t="s">
        <v>116</v>
      </c>
      <c r="E91" s="208" t="s">
        <v>117</v>
      </c>
      <c r="F91" s="209" t="s">
        <v>118</v>
      </c>
      <c r="G91" s="210" t="s">
        <v>119</v>
      </c>
      <c r="H91" s="211">
        <v>2.6299999999999999</v>
      </c>
      <c r="I91" s="212"/>
      <c r="J91" s="213">
        <f>ROUND(I91*H91,2)</f>
        <v>0</v>
      </c>
      <c r="K91" s="209" t="s">
        <v>120</v>
      </c>
      <c r="L91" s="47"/>
      <c r="M91" s="214" t="s">
        <v>19</v>
      </c>
      <c r="N91" s="215" t="s">
        <v>40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0.26000000000000001</v>
      </c>
      <c r="T91" s="217">
        <f>S91*H91</f>
        <v>0.68379999999999996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121</v>
      </c>
      <c r="AT91" s="218" t="s">
        <v>116</v>
      </c>
      <c r="AU91" s="218" t="s">
        <v>79</v>
      </c>
      <c r="AY91" s="20" t="s">
        <v>114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77</v>
      </c>
      <c r="BK91" s="219">
        <f>ROUND(I91*H91,2)</f>
        <v>0</v>
      </c>
      <c r="BL91" s="20" t="s">
        <v>121</v>
      </c>
      <c r="BM91" s="218" t="s">
        <v>79</v>
      </c>
    </row>
    <row r="92" s="2" customFormat="1">
      <c r="A92" s="41"/>
      <c r="B92" s="42"/>
      <c r="C92" s="43"/>
      <c r="D92" s="220" t="s">
        <v>122</v>
      </c>
      <c r="E92" s="43"/>
      <c r="F92" s="221" t="s">
        <v>123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122</v>
      </c>
      <c r="AU92" s="20" t="s">
        <v>79</v>
      </c>
    </row>
    <row r="93" s="13" customFormat="1">
      <c r="A93" s="13"/>
      <c r="B93" s="225"/>
      <c r="C93" s="226"/>
      <c r="D93" s="227" t="s">
        <v>124</v>
      </c>
      <c r="E93" s="228" t="s">
        <v>19</v>
      </c>
      <c r="F93" s="229" t="s">
        <v>854</v>
      </c>
      <c r="G93" s="226"/>
      <c r="H93" s="230">
        <v>2.625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124</v>
      </c>
      <c r="AU93" s="236" t="s">
        <v>79</v>
      </c>
      <c r="AV93" s="13" t="s">
        <v>79</v>
      </c>
      <c r="AW93" s="13" t="s">
        <v>31</v>
      </c>
      <c r="AX93" s="13" t="s">
        <v>69</v>
      </c>
      <c r="AY93" s="236" t="s">
        <v>114</v>
      </c>
    </row>
    <row r="94" s="14" customFormat="1">
      <c r="A94" s="14"/>
      <c r="B94" s="237"/>
      <c r="C94" s="238"/>
      <c r="D94" s="227" t="s">
        <v>124</v>
      </c>
      <c r="E94" s="239" t="s">
        <v>19</v>
      </c>
      <c r="F94" s="240" t="s">
        <v>127</v>
      </c>
      <c r="G94" s="238"/>
      <c r="H94" s="241">
        <v>2.625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124</v>
      </c>
      <c r="AU94" s="247" t="s">
        <v>79</v>
      </c>
      <c r="AV94" s="14" t="s">
        <v>121</v>
      </c>
      <c r="AW94" s="14" t="s">
        <v>31</v>
      </c>
      <c r="AX94" s="14" t="s">
        <v>69</v>
      </c>
      <c r="AY94" s="247" t="s">
        <v>114</v>
      </c>
    </row>
    <row r="95" s="13" customFormat="1">
      <c r="A95" s="13"/>
      <c r="B95" s="225"/>
      <c r="C95" s="226"/>
      <c r="D95" s="227" t="s">
        <v>124</v>
      </c>
      <c r="E95" s="228" t="s">
        <v>19</v>
      </c>
      <c r="F95" s="229" t="s">
        <v>855</v>
      </c>
      <c r="G95" s="226"/>
      <c r="H95" s="230">
        <v>2.6299999999999999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124</v>
      </c>
      <c r="AU95" s="236" t="s">
        <v>79</v>
      </c>
      <c r="AV95" s="13" t="s">
        <v>79</v>
      </c>
      <c r="AW95" s="13" t="s">
        <v>31</v>
      </c>
      <c r="AX95" s="13" t="s">
        <v>69</v>
      </c>
      <c r="AY95" s="236" t="s">
        <v>114</v>
      </c>
    </row>
    <row r="96" s="14" customFormat="1">
      <c r="A96" s="14"/>
      <c r="B96" s="237"/>
      <c r="C96" s="238"/>
      <c r="D96" s="227" t="s">
        <v>124</v>
      </c>
      <c r="E96" s="239" t="s">
        <v>19</v>
      </c>
      <c r="F96" s="240" t="s">
        <v>127</v>
      </c>
      <c r="G96" s="238"/>
      <c r="H96" s="241">
        <v>2.6299999999999999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124</v>
      </c>
      <c r="AU96" s="247" t="s">
        <v>79</v>
      </c>
      <c r="AV96" s="14" t="s">
        <v>121</v>
      </c>
      <c r="AW96" s="14" t="s">
        <v>31</v>
      </c>
      <c r="AX96" s="14" t="s">
        <v>77</v>
      </c>
      <c r="AY96" s="247" t="s">
        <v>114</v>
      </c>
    </row>
    <row r="97" s="2" customFormat="1" ht="33" customHeight="1">
      <c r="A97" s="41"/>
      <c r="B97" s="42"/>
      <c r="C97" s="207" t="s">
        <v>79</v>
      </c>
      <c r="D97" s="207" t="s">
        <v>116</v>
      </c>
      <c r="E97" s="208" t="s">
        <v>129</v>
      </c>
      <c r="F97" s="209" t="s">
        <v>130</v>
      </c>
      <c r="G97" s="210" t="s">
        <v>119</v>
      </c>
      <c r="H97" s="211">
        <v>2.6299999999999999</v>
      </c>
      <c r="I97" s="212"/>
      <c r="J97" s="213">
        <f>ROUND(I97*H97,2)</f>
        <v>0</v>
      </c>
      <c r="K97" s="209" t="s">
        <v>120</v>
      </c>
      <c r="L97" s="47"/>
      <c r="M97" s="214" t="s">
        <v>19</v>
      </c>
      <c r="N97" s="215" t="s">
        <v>40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0.28999999999999998</v>
      </c>
      <c r="T97" s="217">
        <f>S97*H97</f>
        <v>0.76269999999999993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121</v>
      </c>
      <c r="AT97" s="218" t="s">
        <v>116</v>
      </c>
      <c r="AU97" s="218" t="s">
        <v>79</v>
      </c>
      <c r="AY97" s="20" t="s">
        <v>114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77</v>
      </c>
      <c r="BK97" s="219">
        <f>ROUND(I97*H97,2)</f>
        <v>0</v>
      </c>
      <c r="BL97" s="20" t="s">
        <v>121</v>
      </c>
      <c r="BM97" s="218" t="s">
        <v>121</v>
      </c>
    </row>
    <row r="98" s="2" customFormat="1">
      <c r="A98" s="41"/>
      <c r="B98" s="42"/>
      <c r="C98" s="43"/>
      <c r="D98" s="220" t="s">
        <v>122</v>
      </c>
      <c r="E98" s="43"/>
      <c r="F98" s="221" t="s">
        <v>131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122</v>
      </c>
      <c r="AU98" s="20" t="s">
        <v>79</v>
      </c>
    </row>
    <row r="99" s="13" customFormat="1">
      <c r="A99" s="13"/>
      <c r="B99" s="225"/>
      <c r="C99" s="226"/>
      <c r="D99" s="227" t="s">
        <v>124</v>
      </c>
      <c r="E99" s="228" t="s">
        <v>19</v>
      </c>
      <c r="F99" s="229" t="s">
        <v>856</v>
      </c>
      <c r="G99" s="226"/>
      <c r="H99" s="230">
        <v>2.6299999999999999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124</v>
      </c>
      <c r="AU99" s="236" t="s">
        <v>79</v>
      </c>
      <c r="AV99" s="13" t="s">
        <v>79</v>
      </c>
      <c r="AW99" s="13" t="s">
        <v>31</v>
      </c>
      <c r="AX99" s="13" t="s">
        <v>69</v>
      </c>
      <c r="AY99" s="236" t="s">
        <v>114</v>
      </c>
    </row>
    <row r="100" s="14" customFormat="1">
      <c r="A100" s="14"/>
      <c r="B100" s="237"/>
      <c r="C100" s="238"/>
      <c r="D100" s="227" t="s">
        <v>124</v>
      </c>
      <c r="E100" s="239" t="s">
        <v>19</v>
      </c>
      <c r="F100" s="240" t="s">
        <v>127</v>
      </c>
      <c r="G100" s="238"/>
      <c r="H100" s="241">
        <v>2.6299999999999999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124</v>
      </c>
      <c r="AU100" s="247" t="s">
        <v>79</v>
      </c>
      <c r="AV100" s="14" t="s">
        <v>121</v>
      </c>
      <c r="AW100" s="14" t="s">
        <v>31</v>
      </c>
      <c r="AX100" s="14" t="s">
        <v>77</v>
      </c>
      <c r="AY100" s="247" t="s">
        <v>114</v>
      </c>
    </row>
    <row r="101" s="2" customFormat="1" ht="37.8" customHeight="1">
      <c r="A101" s="41"/>
      <c r="B101" s="42"/>
      <c r="C101" s="207" t="s">
        <v>133</v>
      </c>
      <c r="D101" s="207" t="s">
        <v>116</v>
      </c>
      <c r="E101" s="208" t="s">
        <v>857</v>
      </c>
      <c r="F101" s="209" t="s">
        <v>858</v>
      </c>
      <c r="G101" s="210" t="s">
        <v>119</v>
      </c>
      <c r="H101" s="211">
        <v>42.310000000000002</v>
      </c>
      <c r="I101" s="212"/>
      <c r="J101" s="213">
        <f>ROUND(I101*H101,2)</f>
        <v>0</v>
      </c>
      <c r="K101" s="209" t="s">
        <v>120</v>
      </c>
      <c r="L101" s="47"/>
      <c r="M101" s="214" t="s">
        <v>19</v>
      </c>
      <c r="N101" s="215" t="s">
        <v>40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0.75</v>
      </c>
      <c r="T101" s="217">
        <f>S101*H101</f>
        <v>31.732500000000002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121</v>
      </c>
      <c r="AT101" s="218" t="s">
        <v>116</v>
      </c>
      <c r="AU101" s="218" t="s">
        <v>79</v>
      </c>
      <c r="AY101" s="20" t="s">
        <v>114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77</v>
      </c>
      <c r="BK101" s="219">
        <f>ROUND(I101*H101,2)</f>
        <v>0</v>
      </c>
      <c r="BL101" s="20" t="s">
        <v>121</v>
      </c>
      <c r="BM101" s="218" t="s">
        <v>136</v>
      </c>
    </row>
    <row r="102" s="2" customFormat="1">
      <c r="A102" s="41"/>
      <c r="B102" s="42"/>
      <c r="C102" s="43"/>
      <c r="D102" s="220" t="s">
        <v>122</v>
      </c>
      <c r="E102" s="43"/>
      <c r="F102" s="221" t="s">
        <v>859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122</v>
      </c>
      <c r="AU102" s="20" t="s">
        <v>79</v>
      </c>
    </row>
    <row r="103" s="13" customFormat="1">
      <c r="A103" s="13"/>
      <c r="B103" s="225"/>
      <c r="C103" s="226"/>
      <c r="D103" s="227" t="s">
        <v>124</v>
      </c>
      <c r="E103" s="228" t="s">
        <v>19</v>
      </c>
      <c r="F103" s="229" t="s">
        <v>860</v>
      </c>
      <c r="G103" s="226"/>
      <c r="H103" s="230">
        <v>9.9049999999999994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124</v>
      </c>
      <c r="AU103" s="236" t="s">
        <v>79</v>
      </c>
      <c r="AV103" s="13" t="s">
        <v>79</v>
      </c>
      <c r="AW103" s="13" t="s">
        <v>31</v>
      </c>
      <c r="AX103" s="13" t="s">
        <v>69</v>
      </c>
      <c r="AY103" s="236" t="s">
        <v>114</v>
      </c>
    </row>
    <row r="104" s="13" customFormat="1">
      <c r="A104" s="13"/>
      <c r="B104" s="225"/>
      <c r="C104" s="226"/>
      <c r="D104" s="227" t="s">
        <v>124</v>
      </c>
      <c r="E104" s="228" t="s">
        <v>19</v>
      </c>
      <c r="F104" s="229" t="s">
        <v>861</v>
      </c>
      <c r="G104" s="226"/>
      <c r="H104" s="230">
        <v>30.449999999999999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124</v>
      </c>
      <c r="AU104" s="236" t="s">
        <v>79</v>
      </c>
      <c r="AV104" s="13" t="s">
        <v>79</v>
      </c>
      <c r="AW104" s="13" t="s">
        <v>31</v>
      </c>
      <c r="AX104" s="13" t="s">
        <v>69</v>
      </c>
      <c r="AY104" s="236" t="s">
        <v>114</v>
      </c>
    </row>
    <row r="105" s="13" customFormat="1">
      <c r="A105" s="13"/>
      <c r="B105" s="225"/>
      <c r="C105" s="226"/>
      <c r="D105" s="227" t="s">
        <v>124</v>
      </c>
      <c r="E105" s="228" t="s">
        <v>19</v>
      </c>
      <c r="F105" s="229" t="s">
        <v>862</v>
      </c>
      <c r="G105" s="226"/>
      <c r="H105" s="230">
        <v>1.9550000000000001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124</v>
      </c>
      <c r="AU105" s="236" t="s">
        <v>79</v>
      </c>
      <c r="AV105" s="13" t="s">
        <v>79</v>
      </c>
      <c r="AW105" s="13" t="s">
        <v>31</v>
      </c>
      <c r="AX105" s="13" t="s">
        <v>69</v>
      </c>
      <c r="AY105" s="236" t="s">
        <v>114</v>
      </c>
    </row>
    <row r="106" s="15" customFormat="1">
      <c r="A106" s="15"/>
      <c r="B106" s="248"/>
      <c r="C106" s="249"/>
      <c r="D106" s="227" t="s">
        <v>124</v>
      </c>
      <c r="E106" s="250" t="s">
        <v>19</v>
      </c>
      <c r="F106" s="251" t="s">
        <v>155</v>
      </c>
      <c r="G106" s="249"/>
      <c r="H106" s="252">
        <v>42.310000000000002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124</v>
      </c>
      <c r="AU106" s="258" t="s">
        <v>79</v>
      </c>
      <c r="AV106" s="15" t="s">
        <v>133</v>
      </c>
      <c r="AW106" s="15" t="s">
        <v>31</v>
      </c>
      <c r="AX106" s="15" t="s">
        <v>69</v>
      </c>
      <c r="AY106" s="258" t="s">
        <v>114</v>
      </c>
    </row>
    <row r="107" s="14" customFormat="1">
      <c r="A107" s="14"/>
      <c r="B107" s="237"/>
      <c r="C107" s="238"/>
      <c r="D107" s="227" t="s">
        <v>124</v>
      </c>
      <c r="E107" s="239" t="s">
        <v>19</v>
      </c>
      <c r="F107" s="240" t="s">
        <v>127</v>
      </c>
      <c r="G107" s="238"/>
      <c r="H107" s="241">
        <v>42.310000000000002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124</v>
      </c>
      <c r="AU107" s="247" t="s">
        <v>79</v>
      </c>
      <c r="AV107" s="14" t="s">
        <v>121</v>
      </c>
      <c r="AW107" s="14" t="s">
        <v>31</v>
      </c>
      <c r="AX107" s="14" t="s">
        <v>77</v>
      </c>
      <c r="AY107" s="247" t="s">
        <v>114</v>
      </c>
    </row>
    <row r="108" s="2" customFormat="1" ht="37.8" customHeight="1">
      <c r="A108" s="41"/>
      <c r="B108" s="42"/>
      <c r="C108" s="207" t="s">
        <v>121</v>
      </c>
      <c r="D108" s="207" t="s">
        <v>116</v>
      </c>
      <c r="E108" s="208" t="s">
        <v>146</v>
      </c>
      <c r="F108" s="209" t="s">
        <v>147</v>
      </c>
      <c r="G108" s="210" t="s">
        <v>119</v>
      </c>
      <c r="H108" s="211">
        <v>22.199999999999999</v>
      </c>
      <c r="I108" s="212"/>
      <c r="J108" s="213">
        <f>ROUND(I108*H108,2)</f>
        <v>0</v>
      </c>
      <c r="K108" s="209" t="s">
        <v>120</v>
      </c>
      <c r="L108" s="47"/>
      <c r="M108" s="214" t="s">
        <v>19</v>
      </c>
      <c r="N108" s="215" t="s">
        <v>40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0.57999999999999996</v>
      </c>
      <c r="T108" s="217">
        <f>S108*H108</f>
        <v>12.875999999999999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121</v>
      </c>
      <c r="AT108" s="218" t="s">
        <v>116</v>
      </c>
      <c r="AU108" s="218" t="s">
        <v>79</v>
      </c>
      <c r="AY108" s="20" t="s">
        <v>114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77</v>
      </c>
      <c r="BK108" s="219">
        <f>ROUND(I108*H108,2)</f>
        <v>0</v>
      </c>
      <c r="BL108" s="20" t="s">
        <v>121</v>
      </c>
      <c r="BM108" s="218" t="s">
        <v>148</v>
      </c>
    </row>
    <row r="109" s="2" customFormat="1">
      <c r="A109" s="41"/>
      <c r="B109" s="42"/>
      <c r="C109" s="43"/>
      <c r="D109" s="220" t="s">
        <v>122</v>
      </c>
      <c r="E109" s="43"/>
      <c r="F109" s="221" t="s">
        <v>149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122</v>
      </c>
      <c r="AU109" s="20" t="s">
        <v>79</v>
      </c>
    </row>
    <row r="110" s="13" customFormat="1">
      <c r="A110" s="13"/>
      <c r="B110" s="225"/>
      <c r="C110" s="226"/>
      <c r="D110" s="227" t="s">
        <v>124</v>
      </c>
      <c r="E110" s="228" t="s">
        <v>19</v>
      </c>
      <c r="F110" s="229" t="s">
        <v>863</v>
      </c>
      <c r="G110" s="226"/>
      <c r="H110" s="230">
        <v>19.25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124</v>
      </c>
      <c r="AU110" s="236" t="s">
        <v>79</v>
      </c>
      <c r="AV110" s="13" t="s">
        <v>79</v>
      </c>
      <c r="AW110" s="13" t="s">
        <v>31</v>
      </c>
      <c r="AX110" s="13" t="s">
        <v>69</v>
      </c>
      <c r="AY110" s="236" t="s">
        <v>114</v>
      </c>
    </row>
    <row r="111" s="13" customFormat="1">
      <c r="A111" s="13"/>
      <c r="B111" s="225"/>
      <c r="C111" s="226"/>
      <c r="D111" s="227" t="s">
        <v>124</v>
      </c>
      <c r="E111" s="228" t="s">
        <v>19</v>
      </c>
      <c r="F111" s="229" t="s">
        <v>864</v>
      </c>
      <c r="G111" s="226"/>
      <c r="H111" s="230">
        <v>2.9399999999999999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124</v>
      </c>
      <c r="AU111" s="236" t="s">
        <v>79</v>
      </c>
      <c r="AV111" s="13" t="s">
        <v>79</v>
      </c>
      <c r="AW111" s="13" t="s">
        <v>31</v>
      </c>
      <c r="AX111" s="13" t="s">
        <v>69</v>
      </c>
      <c r="AY111" s="236" t="s">
        <v>114</v>
      </c>
    </row>
    <row r="112" s="15" customFormat="1">
      <c r="A112" s="15"/>
      <c r="B112" s="248"/>
      <c r="C112" s="249"/>
      <c r="D112" s="227" t="s">
        <v>124</v>
      </c>
      <c r="E112" s="250" t="s">
        <v>19</v>
      </c>
      <c r="F112" s="251" t="s">
        <v>865</v>
      </c>
      <c r="G112" s="249"/>
      <c r="H112" s="252">
        <v>22.190000000000001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8" t="s">
        <v>124</v>
      </c>
      <c r="AU112" s="258" t="s">
        <v>79</v>
      </c>
      <c r="AV112" s="15" t="s">
        <v>133</v>
      </c>
      <c r="AW112" s="15" t="s">
        <v>31</v>
      </c>
      <c r="AX112" s="15" t="s">
        <v>69</v>
      </c>
      <c r="AY112" s="258" t="s">
        <v>114</v>
      </c>
    </row>
    <row r="113" s="14" customFormat="1">
      <c r="A113" s="14"/>
      <c r="B113" s="237"/>
      <c r="C113" s="238"/>
      <c r="D113" s="227" t="s">
        <v>124</v>
      </c>
      <c r="E113" s="239" t="s">
        <v>19</v>
      </c>
      <c r="F113" s="240" t="s">
        <v>127</v>
      </c>
      <c r="G113" s="238"/>
      <c r="H113" s="241">
        <v>22.190000000000001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124</v>
      </c>
      <c r="AU113" s="247" t="s">
        <v>79</v>
      </c>
      <c r="AV113" s="14" t="s">
        <v>121</v>
      </c>
      <c r="AW113" s="14" t="s">
        <v>31</v>
      </c>
      <c r="AX113" s="14" t="s">
        <v>69</v>
      </c>
      <c r="AY113" s="247" t="s">
        <v>114</v>
      </c>
    </row>
    <row r="114" s="13" customFormat="1">
      <c r="A114" s="13"/>
      <c r="B114" s="225"/>
      <c r="C114" s="226"/>
      <c r="D114" s="227" t="s">
        <v>124</v>
      </c>
      <c r="E114" s="228" t="s">
        <v>19</v>
      </c>
      <c r="F114" s="229" t="s">
        <v>866</v>
      </c>
      <c r="G114" s="226"/>
      <c r="H114" s="230">
        <v>22.199999999999999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124</v>
      </c>
      <c r="AU114" s="236" t="s">
        <v>79</v>
      </c>
      <c r="AV114" s="13" t="s">
        <v>79</v>
      </c>
      <c r="AW114" s="13" t="s">
        <v>31</v>
      </c>
      <c r="AX114" s="13" t="s">
        <v>69</v>
      </c>
      <c r="AY114" s="236" t="s">
        <v>114</v>
      </c>
    </row>
    <row r="115" s="14" customFormat="1">
      <c r="A115" s="14"/>
      <c r="B115" s="237"/>
      <c r="C115" s="238"/>
      <c r="D115" s="227" t="s">
        <v>124</v>
      </c>
      <c r="E115" s="239" t="s">
        <v>19</v>
      </c>
      <c r="F115" s="240" t="s">
        <v>127</v>
      </c>
      <c r="G115" s="238"/>
      <c r="H115" s="241">
        <v>22.199999999999999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124</v>
      </c>
      <c r="AU115" s="247" t="s">
        <v>79</v>
      </c>
      <c r="AV115" s="14" t="s">
        <v>121</v>
      </c>
      <c r="AW115" s="14" t="s">
        <v>31</v>
      </c>
      <c r="AX115" s="14" t="s">
        <v>77</v>
      </c>
      <c r="AY115" s="247" t="s">
        <v>114</v>
      </c>
    </row>
    <row r="116" s="2" customFormat="1" ht="37.8" customHeight="1">
      <c r="A116" s="41"/>
      <c r="B116" s="42"/>
      <c r="C116" s="207" t="s">
        <v>157</v>
      </c>
      <c r="D116" s="207" t="s">
        <v>116</v>
      </c>
      <c r="E116" s="208" t="s">
        <v>158</v>
      </c>
      <c r="F116" s="209" t="s">
        <v>159</v>
      </c>
      <c r="G116" s="210" t="s">
        <v>119</v>
      </c>
      <c r="H116" s="211">
        <v>26.59</v>
      </c>
      <c r="I116" s="212"/>
      <c r="J116" s="213">
        <f>ROUND(I116*H116,2)</f>
        <v>0</v>
      </c>
      <c r="K116" s="209" t="s">
        <v>120</v>
      </c>
      <c r="L116" s="47"/>
      <c r="M116" s="214" t="s">
        <v>19</v>
      </c>
      <c r="N116" s="215" t="s">
        <v>40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0.22</v>
      </c>
      <c r="T116" s="217">
        <f>S116*H116</f>
        <v>5.8498000000000001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121</v>
      </c>
      <c r="AT116" s="218" t="s">
        <v>116</v>
      </c>
      <c r="AU116" s="218" t="s">
        <v>79</v>
      </c>
      <c r="AY116" s="20" t="s">
        <v>114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77</v>
      </c>
      <c r="BK116" s="219">
        <f>ROUND(I116*H116,2)</f>
        <v>0</v>
      </c>
      <c r="BL116" s="20" t="s">
        <v>121</v>
      </c>
      <c r="BM116" s="218" t="s">
        <v>160</v>
      </c>
    </row>
    <row r="117" s="2" customFormat="1">
      <c r="A117" s="41"/>
      <c r="B117" s="42"/>
      <c r="C117" s="43"/>
      <c r="D117" s="220" t="s">
        <v>122</v>
      </c>
      <c r="E117" s="43"/>
      <c r="F117" s="221" t="s">
        <v>161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122</v>
      </c>
      <c r="AU117" s="20" t="s">
        <v>79</v>
      </c>
    </row>
    <row r="118" s="13" customFormat="1">
      <c r="A118" s="13"/>
      <c r="B118" s="225"/>
      <c r="C118" s="226"/>
      <c r="D118" s="227" t="s">
        <v>124</v>
      </c>
      <c r="E118" s="228" t="s">
        <v>19</v>
      </c>
      <c r="F118" s="229" t="s">
        <v>863</v>
      </c>
      <c r="G118" s="226"/>
      <c r="H118" s="230">
        <v>19.25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124</v>
      </c>
      <c r="AU118" s="236" t="s">
        <v>79</v>
      </c>
      <c r="AV118" s="13" t="s">
        <v>79</v>
      </c>
      <c r="AW118" s="13" t="s">
        <v>31</v>
      </c>
      <c r="AX118" s="13" t="s">
        <v>69</v>
      </c>
      <c r="AY118" s="236" t="s">
        <v>114</v>
      </c>
    </row>
    <row r="119" s="13" customFormat="1">
      <c r="A119" s="13"/>
      <c r="B119" s="225"/>
      <c r="C119" s="226"/>
      <c r="D119" s="227" t="s">
        <v>124</v>
      </c>
      <c r="E119" s="228" t="s">
        <v>19</v>
      </c>
      <c r="F119" s="229" t="s">
        <v>864</v>
      </c>
      <c r="G119" s="226"/>
      <c r="H119" s="230">
        <v>2.9399999999999999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124</v>
      </c>
      <c r="AU119" s="236" t="s">
        <v>79</v>
      </c>
      <c r="AV119" s="13" t="s">
        <v>79</v>
      </c>
      <c r="AW119" s="13" t="s">
        <v>31</v>
      </c>
      <c r="AX119" s="13" t="s">
        <v>69</v>
      </c>
      <c r="AY119" s="236" t="s">
        <v>114</v>
      </c>
    </row>
    <row r="120" s="13" customFormat="1">
      <c r="A120" s="13"/>
      <c r="B120" s="225"/>
      <c r="C120" s="226"/>
      <c r="D120" s="227" t="s">
        <v>124</v>
      </c>
      <c r="E120" s="228" t="s">
        <v>19</v>
      </c>
      <c r="F120" s="229" t="s">
        <v>867</v>
      </c>
      <c r="G120" s="226"/>
      <c r="H120" s="230">
        <v>4.4000000000000004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124</v>
      </c>
      <c r="AU120" s="236" t="s">
        <v>79</v>
      </c>
      <c r="AV120" s="13" t="s">
        <v>79</v>
      </c>
      <c r="AW120" s="13" t="s">
        <v>31</v>
      </c>
      <c r="AX120" s="13" t="s">
        <v>69</v>
      </c>
      <c r="AY120" s="236" t="s">
        <v>114</v>
      </c>
    </row>
    <row r="121" s="15" customFormat="1">
      <c r="A121" s="15"/>
      <c r="B121" s="248"/>
      <c r="C121" s="249"/>
      <c r="D121" s="227" t="s">
        <v>124</v>
      </c>
      <c r="E121" s="250" t="s">
        <v>19</v>
      </c>
      <c r="F121" s="251" t="s">
        <v>155</v>
      </c>
      <c r="G121" s="249"/>
      <c r="H121" s="252">
        <v>26.59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124</v>
      </c>
      <c r="AU121" s="258" t="s">
        <v>79</v>
      </c>
      <c r="AV121" s="15" t="s">
        <v>133</v>
      </c>
      <c r="AW121" s="15" t="s">
        <v>31</v>
      </c>
      <c r="AX121" s="15" t="s">
        <v>69</v>
      </c>
      <c r="AY121" s="258" t="s">
        <v>114</v>
      </c>
    </row>
    <row r="122" s="16" customFormat="1">
      <c r="A122" s="16"/>
      <c r="B122" s="259"/>
      <c r="C122" s="260"/>
      <c r="D122" s="227" t="s">
        <v>124</v>
      </c>
      <c r="E122" s="261" t="s">
        <v>19</v>
      </c>
      <c r="F122" s="262" t="s">
        <v>868</v>
      </c>
      <c r="G122" s="260"/>
      <c r="H122" s="261" t="s">
        <v>19</v>
      </c>
      <c r="I122" s="263"/>
      <c r="J122" s="260"/>
      <c r="K122" s="260"/>
      <c r="L122" s="264"/>
      <c r="M122" s="265"/>
      <c r="N122" s="266"/>
      <c r="O122" s="266"/>
      <c r="P122" s="266"/>
      <c r="Q122" s="266"/>
      <c r="R122" s="266"/>
      <c r="S122" s="266"/>
      <c r="T122" s="267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68" t="s">
        <v>124</v>
      </c>
      <c r="AU122" s="268" t="s">
        <v>79</v>
      </c>
      <c r="AV122" s="16" t="s">
        <v>77</v>
      </c>
      <c r="AW122" s="16" t="s">
        <v>31</v>
      </c>
      <c r="AX122" s="16" t="s">
        <v>69</v>
      </c>
      <c r="AY122" s="268" t="s">
        <v>114</v>
      </c>
    </row>
    <row r="123" s="14" customFormat="1">
      <c r="A123" s="14"/>
      <c r="B123" s="237"/>
      <c r="C123" s="238"/>
      <c r="D123" s="227" t="s">
        <v>124</v>
      </c>
      <c r="E123" s="239" t="s">
        <v>19</v>
      </c>
      <c r="F123" s="240" t="s">
        <v>127</v>
      </c>
      <c r="G123" s="238"/>
      <c r="H123" s="241">
        <v>26.59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124</v>
      </c>
      <c r="AU123" s="247" t="s">
        <v>79</v>
      </c>
      <c r="AV123" s="14" t="s">
        <v>121</v>
      </c>
      <c r="AW123" s="14" t="s">
        <v>31</v>
      </c>
      <c r="AX123" s="14" t="s">
        <v>77</v>
      </c>
      <c r="AY123" s="247" t="s">
        <v>114</v>
      </c>
    </row>
    <row r="124" s="2" customFormat="1" ht="24.15" customHeight="1">
      <c r="A124" s="41"/>
      <c r="B124" s="42"/>
      <c r="C124" s="207" t="s">
        <v>136</v>
      </c>
      <c r="D124" s="207" t="s">
        <v>116</v>
      </c>
      <c r="E124" s="208" t="s">
        <v>869</v>
      </c>
      <c r="F124" s="209" t="s">
        <v>870</v>
      </c>
      <c r="G124" s="210" t="s">
        <v>195</v>
      </c>
      <c r="H124" s="211">
        <v>4</v>
      </c>
      <c r="I124" s="212"/>
      <c r="J124" s="213">
        <f>ROUND(I124*H124,2)</f>
        <v>0</v>
      </c>
      <c r="K124" s="209" t="s">
        <v>120</v>
      </c>
      <c r="L124" s="47"/>
      <c r="M124" s="214" t="s">
        <v>19</v>
      </c>
      <c r="N124" s="215" t="s">
        <v>40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0.23000000000000001</v>
      </c>
      <c r="T124" s="217">
        <f>S124*H124</f>
        <v>0.92000000000000004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121</v>
      </c>
      <c r="AT124" s="218" t="s">
        <v>116</v>
      </c>
      <c r="AU124" s="218" t="s">
        <v>79</v>
      </c>
      <c r="AY124" s="20" t="s">
        <v>114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77</v>
      </c>
      <c r="BK124" s="219">
        <f>ROUND(I124*H124,2)</f>
        <v>0</v>
      </c>
      <c r="BL124" s="20" t="s">
        <v>121</v>
      </c>
      <c r="BM124" s="218" t="s">
        <v>8</v>
      </c>
    </row>
    <row r="125" s="2" customFormat="1">
      <c r="A125" s="41"/>
      <c r="B125" s="42"/>
      <c r="C125" s="43"/>
      <c r="D125" s="220" t="s">
        <v>122</v>
      </c>
      <c r="E125" s="43"/>
      <c r="F125" s="221" t="s">
        <v>871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122</v>
      </c>
      <c r="AU125" s="20" t="s">
        <v>79</v>
      </c>
    </row>
    <row r="126" s="13" customFormat="1">
      <c r="A126" s="13"/>
      <c r="B126" s="225"/>
      <c r="C126" s="226"/>
      <c r="D126" s="227" t="s">
        <v>124</v>
      </c>
      <c r="E126" s="228" t="s">
        <v>19</v>
      </c>
      <c r="F126" s="229" t="s">
        <v>872</v>
      </c>
      <c r="G126" s="226"/>
      <c r="H126" s="230">
        <v>4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124</v>
      </c>
      <c r="AU126" s="236" t="s">
        <v>79</v>
      </c>
      <c r="AV126" s="13" t="s">
        <v>79</v>
      </c>
      <c r="AW126" s="13" t="s">
        <v>31</v>
      </c>
      <c r="AX126" s="13" t="s">
        <v>69</v>
      </c>
      <c r="AY126" s="236" t="s">
        <v>114</v>
      </c>
    </row>
    <row r="127" s="14" customFormat="1">
      <c r="A127" s="14"/>
      <c r="B127" s="237"/>
      <c r="C127" s="238"/>
      <c r="D127" s="227" t="s">
        <v>124</v>
      </c>
      <c r="E127" s="239" t="s">
        <v>19</v>
      </c>
      <c r="F127" s="240" t="s">
        <v>127</v>
      </c>
      <c r="G127" s="238"/>
      <c r="H127" s="241">
        <v>4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124</v>
      </c>
      <c r="AU127" s="247" t="s">
        <v>79</v>
      </c>
      <c r="AV127" s="14" t="s">
        <v>121</v>
      </c>
      <c r="AW127" s="14" t="s">
        <v>31</v>
      </c>
      <c r="AX127" s="14" t="s">
        <v>77</v>
      </c>
      <c r="AY127" s="247" t="s">
        <v>114</v>
      </c>
    </row>
    <row r="128" s="2" customFormat="1" ht="24.15" customHeight="1">
      <c r="A128" s="41"/>
      <c r="B128" s="42"/>
      <c r="C128" s="207" t="s">
        <v>170</v>
      </c>
      <c r="D128" s="207" t="s">
        <v>116</v>
      </c>
      <c r="E128" s="208" t="s">
        <v>166</v>
      </c>
      <c r="F128" s="209" t="s">
        <v>167</v>
      </c>
      <c r="G128" s="210" t="s">
        <v>168</v>
      </c>
      <c r="H128" s="211">
        <v>1</v>
      </c>
      <c r="I128" s="212"/>
      <c r="J128" s="213">
        <f>ROUND(I128*H128,2)</f>
        <v>0</v>
      </c>
      <c r="K128" s="209" t="s">
        <v>19</v>
      </c>
      <c r="L128" s="47"/>
      <c r="M128" s="214" t="s">
        <v>19</v>
      </c>
      <c r="N128" s="215" t="s">
        <v>40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121</v>
      </c>
      <c r="AT128" s="218" t="s">
        <v>116</v>
      </c>
      <c r="AU128" s="218" t="s">
        <v>79</v>
      </c>
      <c r="AY128" s="20" t="s">
        <v>114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77</v>
      </c>
      <c r="BK128" s="219">
        <f>ROUND(I128*H128,2)</f>
        <v>0</v>
      </c>
      <c r="BL128" s="20" t="s">
        <v>121</v>
      </c>
      <c r="BM128" s="218" t="s">
        <v>173</v>
      </c>
    </row>
    <row r="129" s="13" customFormat="1">
      <c r="A129" s="13"/>
      <c r="B129" s="225"/>
      <c r="C129" s="226"/>
      <c r="D129" s="227" t="s">
        <v>124</v>
      </c>
      <c r="E129" s="228" t="s">
        <v>19</v>
      </c>
      <c r="F129" s="229" t="s">
        <v>169</v>
      </c>
      <c r="G129" s="226"/>
      <c r="H129" s="230">
        <v>1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124</v>
      </c>
      <c r="AU129" s="236" t="s">
        <v>79</v>
      </c>
      <c r="AV129" s="13" t="s">
        <v>79</v>
      </c>
      <c r="AW129" s="13" t="s">
        <v>31</v>
      </c>
      <c r="AX129" s="13" t="s">
        <v>69</v>
      </c>
      <c r="AY129" s="236" t="s">
        <v>114</v>
      </c>
    </row>
    <row r="130" s="14" customFormat="1">
      <c r="A130" s="14"/>
      <c r="B130" s="237"/>
      <c r="C130" s="238"/>
      <c r="D130" s="227" t="s">
        <v>124</v>
      </c>
      <c r="E130" s="239" t="s">
        <v>19</v>
      </c>
      <c r="F130" s="240" t="s">
        <v>127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124</v>
      </c>
      <c r="AU130" s="247" t="s">
        <v>79</v>
      </c>
      <c r="AV130" s="14" t="s">
        <v>121</v>
      </c>
      <c r="AW130" s="14" t="s">
        <v>31</v>
      </c>
      <c r="AX130" s="14" t="s">
        <v>77</v>
      </c>
      <c r="AY130" s="247" t="s">
        <v>114</v>
      </c>
    </row>
    <row r="131" s="2" customFormat="1" ht="16.5" customHeight="1">
      <c r="A131" s="41"/>
      <c r="B131" s="42"/>
      <c r="C131" s="207" t="s">
        <v>148</v>
      </c>
      <c r="D131" s="207" t="s">
        <v>116</v>
      </c>
      <c r="E131" s="208" t="s">
        <v>171</v>
      </c>
      <c r="F131" s="209" t="s">
        <v>172</v>
      </c>
      <c r="G131" s="210" t="s">
        <v>119</v>
      </c>
      <c r="H131" s="211">
        <v>19.199999999999999</v>
      </c>
      <c r="I131" s="212"/>
      <c r="J131" s="213">
        <f>ROUND(I131*H131,2)</f>
        <v>0</v>
      </c>
      <c r="K131" s="209" t="s">
        <v>120</v>
      </c>
      <c r="L131" s="47"/>
      <c r="M131" s="214" t="s">
        <v>19</v>
      </c>
      <c r="N131" s="215" t="s">
        <v>40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121</v>
      </c>
      <c r="AT131" s="218" t="s">
        <v>116</v>
      </c>
      <c r="AU131" s="218" t="s">
        <v>79</v>
      </c>
      <c r="AY131" s="20" t="s">
        <v>114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77</v>
      </c>
      <c r="BK131" s="219">
        <f>ROUND(I131*H131,2)</f>
        <v>0</v>
      </c>
      <c r="BL131" s="20" t="s">
        <v>121</v>
      </c>
      <c r="BM131" s="218" t="s">
        <v>184</v>
      </c>
    </row>
    <row r="132" s="2" customFormat="1">
      <c r="A132" s="41"/>
      <c r="B132" s="42"/>
      <c r="C132" s="43"/>
      <c r="D132" s="220" t="s">
        <v>122</v>
      </c>
      <c r="E132" s="43"/>
      <c r="F132" s="221" t="s">
        <v>174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122</v>
      </c>
      <c r="AU132" s="20" t="s">
        <v>79</v>
      </c>
    </row>
    <row r="133" s="13" customFormat="1">
      <c r="A133" s="13"/>
      <c r="B133" s="225"/>
      <c r="C133" s="226"/>
      <c r="D133" s="227" t="s">
        <v>124</v>
      </c>
      <c r="E133" s="228" t="s">
        <v>19</v>
      </c>
      <c r="F133" s="229" t="s">
        <v>873</v>
      </c>
      <c r="G133" s="226"/>
      <c r="H133" s="230">
        <v>19.198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124</v>
      </c>
      <c r="AU133" s="236" t="s">
        <v>79</v>
      </c>
      <c r="AV133" s="13" t="s">
        <v>79</v>
      </c>
      <c r="AW133" s="13" t="s">
        <v>31</v>
      </c>
      <c r="AX133" s="13" t="s">
        <v>69</v>
      </c>
      <c r="AY133" s="236" t="s">
        <v>114</v>
      </c>
    </row>
    <row r="134" s="15" customFormat="1">
      <c r="A134" s="15"/>
      <c r="B134" s="248"/>
      <c r="C134" s="249"/>
      <c r="D134" s="227" t="s">
        <v>124</v>
      </c>
      <c r="E134" s="250" t="s">
        <v>19</v>
      </c>
      <c r="F134" s="251" t="s">
        <v>865</v>
      </c>
      <c r="G134" s="249"/>
      <c r="H134" s="252">
        <v>19.198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124</v>
      </c>
      <c r="AU134" s="258" t="s">
        <v>79</v>
      </c>
      <c r="AV134" s="15" t="s">
        <v>133</v>
      </c>
      <c r="AW134" s="15" t="s">
        <v>31</v>
      </c>
      <c r="AX134" s="15" t="s">
        <v>69</v>
      </c>
      <c r="AY134" s="258" t="s">
        <v>114</v>
      </c>
    </row>
    <row r="135" s="14" customFormat="1">
      <c r="A135" s="14"/>
      <c r="B135" s="237"/>
      <c r="C135" s="238"/>
      <c r="D135" s="227" t="s">
        <v>124</v>
      </c>
      <c r="E135" s="239" t="s">
        <v>19</v>
      </c>
      <c r="F135" s="240" t="s">
        <v>127</v>
      </c>
      <c r="G135" s="238"/>
      <c r="H135" s="241">
        <v>19.198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124</v>
      </c>
      <c r="AU135" s="247" t="s">
        <v>79</v>
      </c>
      <c r="AV135" s="14" t="s">
        <v>121</v>
      </c>
      <c r="AW135" s="14" t="s">
        <v>31</v>
      </c>
      <c r="AX135" s="14" t="s">
        <v>69</v>
      </c>
      <c r="AY135" s="247" t="s">
        <v>114</v>
      </c>
    </row>
    <row r="136" s="13" customFormat="1">
      <c r="A136" s="13"/>
      <c r="B136" s="225"/>
      <c r="C136" s="226"/>
      <c r="D136" s="227" t="s">
        <v>124</v>
      </c>
      <c r="E136" s="228" t="s">
        <v>19</v>
      </c>
      <c r="F136" s="229" t="s">
        <v>874</v>
      </c>
      <c r="G136" s="226"/>
      <c r="H136" s="230">
        <v>19.199999999999999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124</v>
      </c>
      <c r="AU136" s="236" t="s">
        <v>79</v>
      </c>
      <c r="AV136" s="13" t="s">
        <v>79</v>
      </c>
      <c r="AW136" s="13" t="s">
        <v>31</v>
      </c>
      <c r="AX136" s="13" t="s">
        <v>69</v>
      </c>
      <c r="AY136" s="236" t="s">
        <v>114</v>
      </c>
    </row>
    <row r="137" s="14" customFormat="1">
      <c r="A137" s="14"/>
      <c r="B137" s="237"/>
      <c r="C137" s="238"/>
      <c r="D137" s="227" t="s">
        <v>124</v>
      </c>
      <c r="E137" s="239" t="s">
        <v>19</v>
      </c>
      <c r="F137" s="240" t="s">
        <v>127</v>
      </c>
      <c r="G137" s="238"/>
      <c r="H137" s="241">
        <v>19.199999999999999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124</v>
      </c>
      <c r="AU137" s="247" t="s">
        <v>79</v>
      </c>
      <c r="AV137" s="14" t="s">
        <v>121</v>
      </c>
      <c r="AW137" s="14" t="s">
        <v>31</v>
      </c>
      <c r="AX137" s="14" t="s">
        <v>77</v>
      </c>
      <c r="AY137" s="247" t="s">
        <v>114</v>
      </c>
    </row>
    <row r="138" s="2" customFormat="1" ht="16.5" customHeight="1">
      <c r="A138" s="41"/>
      <c r="B138" s="42"/>
      <c r="C138" s="207" t="s">
        <v>186</v>
      </c>
      <c r="D138" s="207" t="s">
        <v>116</v>
      </c>
      <c r="E138" s="208" t="s">
        <v>875</v>
      </c>
      <c r="F138" s="209" t="s">
        <v>207</v>
      </c>
      <c r="G138" s="210" t="s">
        <v>183</v>
      </c>
      <c r="H138" s="211">
        <v>10.5</v>
      </c>
      <c r="I138" s="212"/>
      <c r="J138" s="213">
        <f>ROUND(I138*H138,2)</f>
        <v>0</v>
      </c>
      <c r="K138" s="209" t="s">
        <v>19</v>
      </c>
      <c r="L138" s="47"/>
      <c r="M138" s="214" t="s">
        <v>19</v>
      </c>
      <c r="N138" s="215" t="s">
        <v>40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121</v>
      </c>
      <c r="AT138" s="218" t="s">
        <v>116</v>
      </c>
      <c r="AU138" s="218" t="s">
        <v>79</v>
      </c>
      <c r="AY138" s="20" t="s">
        <v>114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77</v>
      </c>
      <c r="BK138" s="219">
        <f>ROUND(I138*H138,2)</f>
        <v>0</v>
      </c>
      <c r="BL138" s="20" t="s">
        <v>121</v>
      </c>
      <c r="BM138" s="218" t="s">
        <v>189</v>
      </c>
    </row>
    <row r="139" s="13" customFormat="1">
      <c r="A139" s="13"/>
      <c r="B139" s="225"/>
      <c r="C139" s="226"/>
      <c r="D139" s="227" t="s">
        <v>124</v>
      </c>
      <c r="E139" s="228" t="s">
        <v>19</v>
      </c>
      <c r="F139" s="229" t="s">
        <v>876</v>
      </c>
      <c r="G139" s="226"/>
      <c r="H139" s="230">
        <v>10.5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124</v>
      </c>
      <c r="AU139" s="236" t="s">
        <v>79</v>
      </c>
      <c r="AV139" s="13" t="s">
        <v>79</v>
      </c>
      <c r="AW139" s="13" t="s">
        <v>31</v>
      </c>
      <c r="AX139" s="13" t="s">
        <v>69</v>
      </c>
      <c r="AY139" s="236" t="s">
        <v>114</v>
      </c>
    </row>
    <row r="140" s="14" customFormat="1">
      <c r="A140" s="14"/>
      <c r="B140" s="237"/>
      <c r="C140" s="238"/>
      <c r="D140" s="227" t="s">
        <v>124</v>
      </c>
      <c r="E140" s="239" t="s">
        <v>19</v>
      </c>
      <c r="F140" s="240" t="s">
        <v>127</v>
      </c>
      <c r="G140" s="238"/>
      <c r="H140" s="241">
        <v>10.5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124</v>
      </c>
      <c r="AU140" s="247" t="s">
        <v>79</v>
      </c>
      <c r="AV140" s="14" t="s">
        <v>121</v>
      </c>
      <c r="AW140" s="14" t="s">
        <v>31</v>
      </c>
      <c r="AX140" s="14" t="s">
        <v>77</v>
      </c>
      <c r="AY140" s="247" t="s">
        <v>114</v>
      </c>
    </row>
    <row r="141" s="2" customFormat="1" ht="24.15" customHeight="1">
      <c r="A141" s="41"/>
      <c r="B141" s="42"/>
      <c r="C141" s="207" t="s">
        <v>160</v>
      </c>
      <c r="D141" s="207" t="s">
        <v>116</v>
      </c>
      <c r="E141" s="208" t="s">
        <v>877</v>
      </c>
      <c r="F141" s="209" t="s">
        <v>878</v>
      </c>
      <c r="G141" s="210" t="s">
        <v>183</v>
      </c>
      <c r="H141" s="211">
        <v>122.5</v>
      </c>
      <c r="I141" s="212"/>
      <c r="J141" s="213">
        <f>ROUND(I141*H141,2)</f>
        <v>0</v>
      </c>
      <c r="K141" s="209" t="s">
        <v>120</v>
      </c>
      <c r="L141" s="47"/>
      <c r="M141" s="214" t="s">
        <v>19</v>
      </c>
      <c r="N141" s="215" t="s">
        <v>40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121</v>
      </c>
      <c r="AT141" s="218" t="s">
        <v>116</v>
      </c>
      <c r="AU141" s="218" t="s">
        <v>79</v>
      </c>
      <c r="AY141" s="20" t="s">
        <v>114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77</v>
      </c>
      <c r="BK141" s="219">
        <f>ROUND(I141*H141,2)</f>
        <v>0</v>
      </c>
      <c r="BL141" s="20" t="s">
        <v>121</v>
      </c>
      <c r="BM141" s="218" t="s">
        <v>196</v>
      </c>
    </row>
    <row r="142" s="2" customFormat="1">
      <c r="A142" s="41"/>
      <c r="B142" s="42"/>
      <c r="C142" s="43"/>
      <c r="D142" s="220" t="s">
        <v>122</v>
      </c>
      <c r="E142" s="43"/>
      <c r="F142" s="221" t="s">
        <v>879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122</v>
      </c>
      <c r="AU142" s="20" t="s">
        <v>79</v>
      </c>
    </row>
    <row r="143" s="2" customFormat="1" ht="24.15" customHeight="1">
      <c r="A143" s="41"/>
      <c r="B143" s="42"/>
      <c r="C143" s="207" t="s">
        <v>200</v>
      </c>
      <c r="D143" s="207" t="s">
        <v>116</v>
      </c>
      <c r="E143" s="208" t="s">
        <v>880</v>
      </c>
      <c r="F143" s="209" t="s">
        <v>881</v>
      </c>
      <c r="G143" s="210" t="s">
        <v>183</v>
      </c>
      <c r="H143" s="211">
        <v>71.459999999999994</v>
      </c>
      <c r="I143" s="212"/>
      <c r="J143" s="213">
        <f>ROUND(I143*H143,2)</f>
        <v>0</v>
      </c>
      <c r="K143" s="209" t="s">
        <v>120</v>
      </c>
      <c r="L143" s="47"/>
      <c r="M143" s="214" t="s">
        <v>19</v>
      </c>
      <c r="N143" s="215" t="s">
        <v>40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121</v>
      </c>
      <c r="AT143" s="218" t="s">
        <v>116</v>
      </c>
      <c r="AU143" s="218" t="s">
        <v>79</v>
      </c>
      <c r="AY143" s="20" t="s">
        <v>114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77</v>
      </c>
      <c r="BK143" s="219">
        <f>ROUND(I143*H143,2)</f>
        <v>0</v>
      </c>
      <c r="BL143" s="20" t="s">
        <v>121</v>
      </c>
      <c r="BM143" s="218" t="s">
        <v>203</v>
      </c>
    </row>
    <row r="144" s="2" customFormat="1">
      <c r="A144" s="41"/>
      <c r="B144" s="42"/>
      <c r="C144" s="43"/>
      <c r="D144" s="220" t="s">
        <v>122</v>
      </c>
      <c r="E144" s="43"/>
      <c r="F144" s="221" t="s">
        <v>882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122</v>
      </c>
      <c r="AU144" s="20" t="s">
        <v>79</v>
      </c>
    </row>
    <row r="145" s="13" customFormat="1">
      <c r="A145" s="13"/>
      <c r="B145" s="225"/>
      <c r="C145" s="226"/>
      <c r="D145" s="227" t="s">
        <v>124</v>
      </c>
      <c r="E145" s="228" t="s">
        <v>19</v>
      </c>
      <c r="F145" s="229" t="s">
        <v>883</v>
      </c>
      <c r="G145" s="226"/>
      <c r="H145" s="230">
        <v>71.456000000000003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124</v>
      </c>
      <c r="AU145" s="236" t="s">
        <v>79</v>
      </c>
      <c r="AV145" s="13" t="s">
        <v>79</v>
      </c>
      <c r="AW145" s="13" t="s">
        <v>31</v>
      </c>
      <c r="AX145" s="13" t="s">
        <v>69</v>
      </c>
      <c r="AY145" s="236" t="s">
        <v>114</v>
      </c>
    </row>
    <row r="146" s="14" customFormat="1">
      <c r="A146" s="14"/>
      <c r="B146" s="237"/>
      <c r="C146" s="238"/>
      <c r="D146" s="227" t="s">
        <v>124</v>
      </c>
      <c r="E146" s="239" t="s">
        <v>19</v>
      </c>
      <c r="F146" s="240" t="s">
        <v>127</v>
      </c>
      <c r="G146" s="238"/>
      <c r="H146" s="241">
        <v>71.456000000000003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124</v>
      </c>
      <c r="AU146" s="247" t="s">
        <v>79</v>
      </c>
      <c r="AV146" s="14" t="s">
        <v>121</v>
      </c>
      <c r="AW146" s="14" t="s">
        <v>31</v>
      </c>
      <c r="AX146" s="14" t="s">
        <v>69</v>
      </c>
      <c r="AY146" s="247" t="s">
        <v>114</v>
      </c>
    </row>
    <row r="147" s="13" customFormat="1">
      <c r="A147" s="13"/>
      <c r="B147" s="225"/>
      <c r="C147" s="226"/>
      <c r="D147" s="227" t="s">
        <v>124</v>
      </c>
      <c r="E147" s="228" t="s">
        <v>19</v>
      </c>
      <c r="F147" s="229" t="s">
        <v>884</v>
      </c>
      <c r="G147" s="226"/>
      <c r="H147" s="230">
        <v>71.459999999999994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124</v>
      </c>
      <c r="AU147" s="236" t="s">
        <v>79</v>
      </c>
      <c r="AV147" s="13" t="s">
        <v>79</v>
      </c>
      <c r="AW147" s="13" t="s">
        <v>31</v>
      </c>
      <c r="AX147" s="13" t="s">
        <v>69</v>
      </c>
      <c r="AY147" s="236" t="s">
        <v>114</v>
      </c>
    </row>
    <row r="148" s="14" customFormat="1">
      <c r="A148" s="14"/>
      <c r="B148" s="237"/>
      <c r="C148" s="238"/>
      <c r="D148" s="227" t="s">
        <v>124</v>
      </c>
      <c r="E148" s="239" t="s">
        <v>19</v>
      </c>
      <c r="F148" s="240" t="s">
        <v>127</v>
      </c>
      <c r="G148" s="238"/>
      <c r="H148" s="241">
        <v>71.459999999999994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124</v>
      </c>
      <c r="AU148" s="247" t="s">
        <v>79</v>
      </c>
      <c r="AV148" s="14" t="s">
        <v>121</v>
      </c>
      <c r="AW148" s="14" t="s">
        <v>31</v>
      </c>
      <c r="AX148" s="14" t="s">
        <v>77</v>
      </c>
      <c r="AY148" s="247" t="s">
        <v>114</v>
      </c>
    </row>
    <row r="149" s="2" customFormat="1" ht="24.15" customHeight="1">
      <c r="A149" s="41"/>
      <c r="B149" s="42"/>
      <c r="C149" s="207" t="s">
        <v>8</v>
      </c>
      <c r="D149" s="207" t="s">
        <v>116</v>
      </c>
      <c r="E149" s="208" t="s">
        <v>885</v>
      </c>
      <c r="F149" s="209" t="s">
        <v>886</v>
      </c>
      <c r="G149" s="210" t="s">
        <v>183</v>
      </c>
      <c r="H149" s="211">
        <v>10.210000000000001</v>
      </c>
      <c r="I149" s="212"/>
      <c r="J149" s="213">
        <f>ROUND(I149*H149,2)</f>
        <v>0</v>
      </c>
      <c r="K149" s="209" t="s">
        <v>120</v>
      </c>
      <c r="L149" s="47"/>
      <c r="M149" s="214" t="s">
        <v>19</v>
      </c>
      <c r="N149" s="215" t="s">
        <v>40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121</v>
      </c>
      <c r="AT149" s="218" t="s">
        <v>116</v>
      </c>
      <c r="AU149" s="218" t="s">
        <v>79</v>
      </c>
      <c r="AY149" s="20" t="s">
        <v>114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77</v>
      </c>
      <c r="BK149" s="219">
        <f>ROUND(I149*H149,2)</f>
        <v>0</v>
      </c>
      <c r="BL149" s="20" t="s">
        <v>121</v>
      </c>
      <c r="BM149" s="218" t="s">
        <v>208</v>
      </c>
    </row>
    <row r="150" s="2" customFormat="1">
      <c r="A150" s="41"/>
      <c r="B150" s="42"/>
      <c r="C150" s="43"/>
      <c r="D150" s="220" t="s">
        <v>122</v>
      </c>
      <c r="E150" s="43"/>
      <c r="F150" s="221" t="s">
        <v>887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122</v>
      </c>
      <c r="AU150" s="20" t="s">
        <v>79</v>
      </c>
    </row>
    <row r="151" s="13" customFormat="1">
      <c r="A151" s="13"/>
      <c r="B151" s="225"/>
      <c r="C151" s="226"/>
      <c r="D151" s="227" t="s">
        <v>124</v>
      </c>
      <c r="E151" s="228" t="s">
        <v>19</v>
      </c>
      <c r="F151" s="229" t="s">
        <v>888</v>
      </c>
      <c r="G151" s="226"/>
      <c r="H151" s="230">
        <v>10.208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124</v>
      </c>
      <c r="AU151" s="236" t="s">
        <v>79</v>
      </c>
      <c r="AV151" s="13" t="s">
        <v>79</v>
      </c>
      <c r="AW151" s="13" t="s">
        <v>31</v>
      </c>
      <c r="AX151" s="13" t="s">
        <v>69</v>
      </c>
      <c r="AY151" s="236" t="s">
        <v>114</v>
      </c>
    </row>
    <row r="152" s="14" customFormat="1">
      <c r="A152" s="14"/>
      <c r="B152" s="237"/>
      <c r="C152" s="238"/>
      <c r="D152" s="227" t="s">
        <v>124</v>
      </c>
      <c r="E152" s="239" t="s">
        <v>19</v>
      </c>
      <c r="F152" s="240" t="s">
        <v>127</v>
      </c>
      <c r="G152" s="238"/>
      <c r="H152" s="241">
        <v>10.208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124</v>
      </c>
      <c r="AU152" s="247" t="s">
        <v>79</v>
      </c>
      <c r="AV152" s="14" t="s">
        <v>121</v>
      </c>
      <c r="AW152" s="14" t="s">
        <v>31</v>
      </c>
      <c r="AX152" s="14" t="s">
        <v>69</v>
      </c>
      <c r="AY152" s="247" t="s">
        <v>114</v>
      </c>
    </row>
    <row r="153" s="13" customFormat="1">
      <c r="A153" s="13"/>
      <c r="B153" s="225"/>
      <c r="C153" s="226"/>
      <c r="D153" s="227" t="s">
        <v>124</v>
      </c>
      <c r="E153" s="228" t="s">
        <v>19</v>
      </c>
      <c r="F153" s="229" t="s">
        <v>889</v>
      </c>
      <c r="G153" s="226"/>
      <c r="H153" s="230">
        <v>10.210000000000001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124</v>
      </c>
      <c r="AU153" s="236" t="s">
        <v>79</v>
      </c>
      <c r="AV153" s="13" t="s">
        <v>79</v>
      </c>
      <c r="AW153" s="13" t="s">
        <v>31</v>
      </c>
      <c r="AX153" s="13" t="s">
        <v>69</v>
      </c>
      <c r="AY153" s="236" t="s">
        <v>114</v>
      </c>
    </row>
    <row r="154" s="14" customFormat="1">
      <c r="A154" s="14"/>
      <c r="B154" s="237"/>
      <c r="C154" s="238"/>
      <c r="D154" s="227" t="s">
        <v>124</v>
      </c>
      <c r="E154" s="239" t="s">
        <v>19</v>
      </c>
      <c r="F154" s="240" t="s">
        <v>127</v>
      </c>
      <c r="G154" s="238"/>
      <c r="H154" s="241">
        <v>10.210000000000001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124</v>
      </c>
      <c r="AU154" s="247" t="s">
        <v>79</v>
      </c>
      <c r="AV154" s="14" t="s">
        <v>121</v>
      </c>
      <c r="AW154" s="14" t="s">
        <v>31</v>
      </c>
      <c r="AX154" s="14" t="s">
        <v>77</v>
      </c>
      <c r="AY154" s="247" t="s">
        <v>114</v>
      </c>
    </row>
    <row r="155" s="2" customFormat="1" ht="24.15" customHeight="1">
      <c r="A155" s="41"/>
      <c r="B155" s="42"/>
      <c r="C155" s="207" t="s">
        <v>210</v>
      </c>
      <c r="D155" s="207" t="s">
        <v>116</v>
      </c>
      <c r="E155" s="208" t="s">
        <v>236</v>
      </c>
      <c r="F155" s="209" t="s">
        <v>237</v>
      </c>
      <c r="G155" s="210" t="s">
        <v>119</v>
      </c>
      <c r="H155" s="211">
        <v>290</v>
      </c>
      <c r="I155" s="212"/>
      <c r="J155" s="213">
        <f>ROUND(I155*H155,2)</f>
        <v>0</v>
      </c>
      <c r="K155" s="209" t="s">
        <v>120</v>
      </c>
      <c r="L155" s="47"/>
      <c r="M155" s="214" t="s">
        <v>19</v>
      </c>
      <c r="N155" s="215" t="s">
        <v>40</v>
      </c>
      <c r="O155" s="87"/>
      <c r="P155" s="216">
        <f>O155*H155</f>
        <v>0</v>
      </c>
      <c r="Q155" s="216">
        <v>0.00085132000000000003</v>
      </c>
      <c r="R155" s="216">
        <f>Q155*H155</f>
        <v>0.24688280000000001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121</v>
      </c>
      <c r="AT155" s="218" t="s">
        <v>116</v>
      </c>
      <c r="AU155" s="218" t="s">
        <v>79</v>
      </c>
      <c r="AY155" s="20" t="s">
        <v>114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77</v>
      </c>
      <c r="BK155" s="219">
        <f>ROUND(I155*H155,2)</f>
        <v>0</v>
      </c>
      <c r="BL155" s="20" t="s">
        <v>121</v>
      </c>
      <c r="BM155" s="218" t="s">
        <v>213</v>
      </c>
    </row>
    <row r="156" s="2" customFormat="1">
      <c r="A156" s="41"/>
      <c r="B156" s="42"/>
      <c r="C156" s="43"/>
      <c r="D156" s="220" t="s">
        <v>122</v>
      </c>
      <c r="E156" s="43"/>
      <c r="F156" s="221" t="s">
        <v>239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122</v>
      </c>
      <c r="AU156" s="20" t="s">
        <v>79</v>
      </c>
    </row>
    <row r="157" s="13" customFormat="1">
      <c r="A157" s="13"/>
      <c r="B157" s="225"/>
      <c r="C157" s="226"/>
      <c r="D157" s="227" t="s">
        <v>124</v>
      </c>
      <c r="E157" s="228" t="s">
        <v>19</v>
      </c>
      <c r="F157" s="229" t="s">
        <v>890</v>
      </c>
      <c r="G157" s="226"/>
      <c r="H157" s="230">
        <v>19.716000000000001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124</v>
      </c>
      <c r="AU157" s="236" t="s">
        <v>79</v>
      </c>
      <c r="AV157" s="13" t="s">
        <v>79</v>
      </c>
      <c r="AW157" s="13" t="s">
        <v>31</v>
      </c>
      <c r="AX157" s="13" t="s">
        <v>69</v>
      </c>
      <c r="AY157" s="236" t="s">
        <v>114</v>
      </c>
    </row>
    <row r="158" s="13" customFormat="1">
      <c r="A158" s="13"/>
      <c r="B158" s="225"/>
      <c r="C158" s="226"/>
      <c r="D158" s="227" t="s">
        <v>124</v>
      </c>
      <c r="E158" s="228" t="s">
        <v>19</v>
      </c>
      <c r="F158" s="229" t="s">
        <v>891</v>
      </c>
      <c r="G158" s="226"/>
      <c r="H158" s="230">
        <v>29.097000000000001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124</v>
      </c>
      <c r="AU158" s="236" t="s">
        <v>79</v>
      </c>
      <c r="AV158" s="13" t="s">
        <v>79</v>
      </c>
      <c r="AW158" s="13" t="s">
        <v>31</v>
      </c>
      <c r="AX158" s="13" t="s">
        <v>69</v>
      </c>
      <c r="AY158" s="236" t="s">
        <v>114</v>
      </c>
    </row>
    <row r="159" s="13" customFormat="1">
      <c r="A159" s="13"/>
      <c r="B159" s="225"/>
      <c r="C159" s="226"/>
      <c r="D159" s="227" t="s">
        <v>124</v>
      </c>
      <c r="E159" s="228" t="s">
        <v>19</v>
      </c>
      <c r="F159" s="229" t="s">
        <v>892</v>
      </c>
      <c r="G159" s="226"/>
      <c r="H159" s="230">
        <v>77.75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124</v>
      </c>
      <c r="AU159" s="236" t="s">
        <v>79</v>
      </c>
      <c r="AV159" s="13" t="s">
        <v>79</v>
      </c>
      <c r="AW159" s="13" t="s">
        <v>31</v>
      </c>
      <c r="AX159" s="13" t="s">
        <v>69</v>
      </c>
      <c r="AY159" s="236" t="s">
        <v>114</v>
      </c>
    </row>
    <row r="160" s="13" customFormat="1">
      <c r="A160" s="13"/>
      <c r="B160" s="225"/>
      <c r="C160" s="226"/>
      <c r="D160" s="227" t="s">
        <v>124</v>
      </c>
      <c r="E160" s="228" t="s">
        <v>19</v>
      </c>
      <c r="F160" s="229" t="s">
        <v>893</v>
      </c>
      <c r="G160" s="226"/>
      <c r="H160" s="230">
        <v>33.677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124</v>
      </c>
      <c r="AU160" s="236" t="s">
        <v>79</v>
      </c>
      <c r="AV160" s="13" t="s">
        <v>79</v>
      </c>
      <c r="AW160" s="13" t="s">
        <v>31</v>
      </c>
      <c r="AX160" s="13" t="s">
        <v>69</v>
      </c>
      <c r="AY160" s="236" t="s">
        <v>114</v>
      </c>
    </row>
    <row r="161" s="13" customFormat="1">
      <c r="A161" s="13"/>
      <c r="B161" s="225"/>
      <c r="C161" s="226"/>
      <c r="D161" s="227" t="s">
        <v>124</v>
      </c>
      <c r="E161" s="228" t="s">
        <v>19</v>
      </c>
      <c r="F161" s="229" t="s">
        <v>894</v>
      </c>
      <c r="G161" s="226"/>
      <c r="H161" s="230">
        <v>115.08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124</v>
      </c>
      <c r="AU161" s="236" t="s">
        <v>79</v>
      </c>
      <c r="AV161" s="13" t="s">
        <v>79</v>
      </c>
      <c r="AW161" s="13" t="s">
        <v>31</v>
      </c>
      <c r="AX161" s="13" t="s">
        <v>69</v>
      </c>
      <c r="AY161" s="236" t="s">
        <v>114</v>
      </c>
    </row>
    <row r="162" s="13" customFormat="1">
      <c r="A162" s="13"/>
      <c r="B162" s="225"/>
      <c r="C162" s="226"/>
      <c r="D162" s="227" t="s">
        <v>124</v>
      </c>
      <c r="E162" s="228" t="s">
        <v>19</v>
      </c>
      <c r="F162" s="229" t="s">
        <v>895</v>
      </c>
      <c r="G162" s="226"/>
      <c r="H162" s="230">
        <v>8.0429999999999993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124</v>
      </c>
      <c r="AU162" s="236" t="s">
        <v>79</v>
      </c>
      <c r="AV162" s="13" t="s">
        <v>79</v>
      </c>
      <c r="AW162" s="13" t="s">
        <v>31</v>
      </c>
      <c r="AX162" s="13" t="s">
        <v>69</v>
      </c>
      <c r="AY162" s="236" t="s">
        <v>114</v>
      </c>
    </row>
    <row r="163" s="13" customFormat="1">
      <c r="A163" s="13"/>
      <c r="B163" s="225"/>
      <c r="C163" s="226"/>
      <c r="D163" s="227" t="s">
        <v>124</v>
      </c>
      <c r="E163" s="228" t="s">
        <v>19</v>
      </c>
      <c r="F163" s="229" t="s">
        <v>896</v>
      </c>
      <c r="G163" s="226"/>
      <c r="H163" s="230">
        <v>6.157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124</v>
      </c>
      <c r="AU163" s="236" t="s">
        <v>79</v>
      </c>
      <c r="AV163" s="13" t="s">
        <v>79</v>
      </c>
      <c r="AW163" s="13" t="s">
        <v>31</v>
      </c>
      <c r="AX163" s="13" t="s">
        <v>69</v>
      </c>
      <c r="AY163" s="236" t="s">
        <v>114</v>
      </c>
    </row>
    <row r="164" s="15" customFormat="1">
      <c r="A164" s="15"/>
      <c r="B164" s="248"/>
      <c r="C164" s="249"/>
      <c r="D164" s="227" t="s">
        <v>124</v>
      </c>
      <c r="E164" s="250" t="s">
        <v>19</v>
      </c>
      <c r="F164" s="251" t="s">
        <v>897</v>
      </c>
      <c r="G164" s="249"/>
      <c r="H164" s="252">
        <v>289.51999999999998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8" t="s">
        <v>124</v>
      </c>
      <c r="AU164" s="258" t="s">
        <v>79</v>
      </c>
      <c r="AV164" s="15" t="s">
        <v>133</v>
      </c>
      <c r="AW164" s="15" t="s">
        <v>31</v>
      </c>
      <c r="AX164" s="15" t="s">
        <v>69</v>
      </c>
      <c r="AY164" s="258" t="s">
        <v>114</v>
      </c>
    </row>
    <row r="165" s="14" customFormat="1">
      <c r="A165" s="14"/>
      <c r="B165" s="237"/>
      <c r="C165" s="238"/>
      <c r="D165" s="227" t="s">
        <v>124</v>
      </c>
      <c r="E165" s="239" t="s">
        <v>19</v>
      </c>
      <c r="F165" s="240" t="s">
        <v>127</v>
      </c>
      <c r="G165" s="238"/>
      <c r="H165" s="241">
        <v>289.51999999999998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124</v>
      </c>
      <c r="AU165" s="247" t="s">
        <v>79</v>
      </c>
      <c r="AV165" s="14" t="s">
        <v>121</v>
      </c>
      <c r="AW165" s="14" t="s">
        <v>31</v>
      </c>
      <c r="AX165" s="14" t="s">
        <v>69</v>
      </c>
      <c r="AY165" s="247" t="s">
        <v>114</v>
      </c>
    </row>
    <row r="166" s="13" customFormat="1">
      <c r="A166" s="13"/>
      <c r="B166" s="225"/>
      <c r="C166" s="226"/>
      <c r="D166" s="227" t="s">
        <v>124</v>
      </c>
      <c r="E166" s="228" t="s">
        <v>19</v>
      </c>
      <c r="F166" s="229" t="s">
        <v>898</v>
      </c>
      <c r="G166" s="226"/>
      <c r="H166" s="230">
        <v>290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124</v>
      </c>
      <c r="AU166" s="236" t="s">
        <v>79</v>
      </c>
      <c r="AV166" s="13" t="s">
        <v>79</v>
      </c>
      <c r="AW166" s="13" t="s">
        <v>31</v>
      </c>
      <c r="AX166" s="13" t="s">
        <v>69</v>
      </c>
      <c r="AY166" s="236" t="s">
        <v>114</v>
      </c>
    </row>
    <row r="167" s="14" customFormat="1">
      <c r="A167" s="14"/>
      <c r="B167" s="237"/>
      <c r="C167" s="238"/>
      <c r="D167" s="227" t="s">
        <v>124</v>
      </c>
      <c r="E167" s="239" t="s">
        <v>19</v>
      </c>
      <c r="F167" s="240" t="s">
        <v>127</v>
      </c>
      <c r="G167" s="238"/>
      <c r="H167" s="241">
        <v>290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124</v>
      </c>
      <c r="AU167" s="247" t="s">
        <v>79</v>
      </c>
      <c r="AV167" s="14" t="s">
        <v>121</v>
      </c>
      <c r="AW167" s="14" t="s">
        <v>31</v>
      </c>
      <c r="AX167" s="14" t="s">
        <v>77</v>
      </c>
      <c r="AY167" s="247" t="s">
        <v>114</v>
      </c>
    </row>
    <row r="168" s="2" customFormat="1" ht="24.15" customHeight="1">
      <c r="A168" s="41"/>
      <c r="B168" s="42"/>
      <c r="C168" s="207" t="s">
        <v>173</v>
      </c>
      <c r="D168" s="207" t="s">
        <v>116</v>
      </c>
      <c r="E168" s="208" t="s">
        <v>269</v>
      </c>
      <c r="F168" s="209" t="s">
        <v>270</v>
      </c>
      <c r="G168" s="210" t="s">
        <v>119</v>
      </c>
      <c r="H168" s="211">
        <v>290</v>
      </c>
      <c r="I168" s="212"/>
      <c r="J168" s="213">
        <f>ROUND(I168*H168,2)</f>
        <v>0</v>
      </c>
      <c r="K168" s="209" t="s">
        <v>120</v>
      </c>
      <c r="L168" s="47"/>
      <c r="M168" s="214" t="s">
        <v>19</v>
      </c>
      <c r="N168" s="215" t="s">
        <v>40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121</v>
      </c>
      <c r="AT168" s="218" t="s">
        <v>116</v>
      </c>
      <c r="AU168" s="218" t="s">
        <v>79</v>
      </c>
      <c r="AY168" s="20" t="s">
        <v>114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77</v>
      </c>
      <c r="BK168" s="219">
        <f>ROUND(I168*H168,2)</f>
        <v>0</v>
      </c>
      <c r="BL168" s="20" t="s">
        <v>121</v>
      </c>
      <c r="BM168" s="218" t="s">
        <v>220</v>
      </c>
    </row>
    <row r="169" s="2" customFormat="1">
      <c r="A169" s="41"/>
      <c r="B169" s="42"/>
      <c r="C169" s="43"/>
      <c r="D169" s="220" t="s">
        <v>122</v>
      </c>
      <c r="E169" s="43"/>
      <c r="F169" s="221" t="s">
        <v>272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122</v>
      </c>
      <c r="AU169" s="20" t="s">
        <v>79</v>
      </c>
    </row>
    <row r="170" s="13" customFormat="1">
      <c r="A170" s="13"/>
      <c r="B170" s="225"/>
      <c r="C170" s="226"/>
      <c r="D170" s="227" t="s">
        <v>124</v>
      </c>
      <c r="E170" s="228" t="s">
        <v>19</v>
      </c>
      <c r="F170" s="229" t="s">
        <v>898</v>
      </c>
      <c r="G170" s="226"/>
      <c r="H170" s="230">
        <v>290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124</v>
      </c>
      <c r="AU170" s="236" t="s">
        <v>79</v>
      </c>
      <c r="AV170" s="13" t="s">
        <v>79</v>
      </c>
      <c r="AW170" s="13" t="s">
        <v>31</v>
      </c>
      <c r="AX170" s="13" t="s">
        <v>69</v>
      </c>
      <c r="AY170" s="236" t="s">
        <v>114</v>
      </c>
    </row>
    <row r="171" s="14" customFormat="1">
      <c r="A171" s="14"/>
      <c r="B171" s="237"/>
      <c r="C171" s="238"/>
      <c r="D171" s="227" t="s">
        <v>124</v>
      </c>
      <c r="E171" s="239" t="s">
        <v>19</v>
      </c>
      <c r="F171" s="240" t="s">
        <v>127</v>
      </c>
      <c r="G171" s="238"/>
      <c r="H171" s="241">
        <v>290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124</v>
      </c>
      <c r="AU171" s="247" t="s">
        <v>79</v>
      </c>
      <c r="AV171" s="14" t="s">
        <v>121</v>
      </c>
      <c r="AW171" s="14" t="s">
        <v>31</v>
      </c>
      <c r="AX171" s="14" t="s">
        <v>77</v>
      </c>
      <c r="AY171" s="247" t="s">
        <v>114</v>
      </c>
    </row>
    <row r="172" s="2" customFormat="1" ht="33" customHeight="1">
      <c r="A172" s="41"/>
      <c r="B172" s="42"/>
      <c r="C172" s="207" t="s">
        <v>222</v>
      </c>
      <c r="D172" s="207" t="s">
        <v>116</v>
      </c>
      <c r="E172" s="208" t="s">
        <v>296</v>
      </c>
      <c r="F172" s="209" t="s">
        <v>297</v>
      </c>
      <c r="G172" s="210" t="s">
        <v>183</v>
      </c>
      <c r="H172" s="211">
        <v>3.8399999999999999</v>
      </c>
      <c r="I172" s="212"/>
      <c r="J172" s="213">
        <f>ROUND(I172*H172,2)</f>
        <v>0</v>
      </c>
      <c r="K172" s="209" t="s">
        <v>120</v>
      </c>
      <c r="L172" s="47"/>
      <c r="M172" s="214" t="s">
        <v>19</v>
      </c>
      <c r="N172" s="215" t="s">
        <v>40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121</v>
      </c>
      <c r="AT172" s="218" t="s">
        <v>116</v>
      </c>
      <c r="AU172" s="218" t="s">
        <v>79</v>
      </c>
      <c r="AY172" s="20" t="s">
        <v>114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77</v>
      </c>
      <c r="BK172" s="219">
        <f>ROUND(I172*H172,2)</f>
        <v>0</v>
      </c>
      <c r="BL172" s="20" t="s">
        <v>121</v>
      </c>
      <c r="BM172" s="218" t="s">
        <v>225</v>
      </c>
    </row>
    <row r="173" s="2" customFormat="1">
      <c r="A173" s="41"/>
      <c r="B173" s="42"/>
      <c r="C173" s="43"/>
      <c r="D173" s="220" t="s">
        <v>122</v>
      </c>
      <c r="E173" s="43"/>
      <c r="F173" s="221" t="s">
        <v>299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122</v>
      </c>
      <c r="AU173" s="20" t="s">
        <v>79</v>
      </c>
    </row>
    <row r="174" s="13" customFormat="1">
      <c r="A174" s="13"/>
      <c r="B174" s="225"/>
      <c r="C174" s="226"/>
      <c r="D174" s="227" t="s">
        <v>124</v>
      </c>
      <c r="E174" s="228" t="s">
        <v>19</v>
      </c>
      <c r="F174" s="229" t="s">
        <v>873</v>
      </c>
      <c r="G174" s="226"/>
      <c r="H174" s="230">
        <v>19.198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124</v>
      </c>
      <c r="AU174" s="236" t="s">
        <v>79</v>
      </c>
      <c r="AV174" s="13" t="s">
        <v>79</v>
      </c>
      <c r="AW174" s="13" t="s">
        <v>31</v>
      </c>
      <c r="AX174" s="13" t="s">
        <v>69</v>
      </c>
      <c r="AY174" s="236" t="s">
        <v>114</v>
      </c>
    </row>
    <row r="175" s="15" customFormat="1">
      <c r="A175" s="15"/>
      <c r="B175" s="248"/>
      <c r="C175" s="249"/>
      <c r="D175" s="227" t="s">
        <v>124</v>
      </c>
      <c r="E175" s="250" t="s">
        <v>19</v>
      </c>
      <c r="F175" s="251" t="s">
        <v>865</v>
      </c>
      <c r="G175" s="249"/>
      <c r="H175" s="252">
        <v>19.198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124</v>
      </c>
      <c r="AU175" s="258" t="s">
        <v>79</v>
      </c>
      <c r="AV175" s="15" t="s">
        <v>133</v>
      </c>
      <c r="AW175" s="15" t="s">
        <v>31</v>
      </c>
      <c r="AX175" s="15" t="s">
        <v>69</v>
      </c>
      <c r="AY175" s="258" t="s">
        <v>114</v>
      </c>
    </row>
    <row r="176" s="14" customFormat="1">
      <c r="A176" s="14"/>
      <c r="B176" s="237"/>
      <c r="C176" s="238"/>
      <c r="D176" s="227" t="s">
        <v>124</v>
      </c>
      <c r="E176" s="239" t="s">
        <v>19</v>
      </c>
      <c r="F176" s="240" t="s">
        <v>127</v>
      </c>
      <c r="G176" s="238"/>
      <c r="H176" s="241">
        <v>19.198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124</v>
      </c>
      <c r="AU176" s="247" t="s">
        <v>79</v>
      </c>
      <c r="AV176" s="14" t="s">
        <v>121</v>
      </c>
      <c r="AW176" s="14" t="s">
        <v>31</v>
      </c>
      <c r="AX176" s="14" t="s">
        <v>69</v>
      </c>
      <c r="AY176" s="247" t="s">
        <v>114</v>
      </c>
    </row>
    <row r="177" s="13" customFormat="1">
      <c r="A177" s="13"/>
      <c r="B177" s="225"/>
      <c r="C177" s="226"/>
      <c r="D177" s="227" t="s">
        <v>124</v>
      </c>
      <c r="E177" s="228" t="s">
        <v>19</v>
      </c>
      <c r="F177" s="229" t="s">
        <v>899</v>
      </c>
      <c r="G177" s="226"/>
      <c r="H177" s="230">
        <v>3.8399999999999999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124</v>
      </c>
      <c r="AU177" s="236" t="s">
        <v>79</v>
      </c>
      <c r="AV177" s="13" t="s">
        <v>79</v>
      </c>
      <c r="AW177" s="13" t="s">
        <v>31</v>
      </c>
      <c r="AX177" s="13" t="s">
        <v>69</v>
      </c>
      <c r="AY177" s="236" t="s">
        <v>114</v>
      </c>
    </row>
    <row r="178" s="14" customFormat="1">
      <c r="A178" s="14"/>
      <c r="B178" s="237"/>
      <c r="C178" s="238"/>
      <c r="D178" s="227" t="s">
        <v>124</v>
      </c>
      <c r="E178" s="239" t="s">
        <v>19</v>
      </c>
      <c r="F178" s="240" t="s">
        <v>127</v>
      </c>
      <c r="G178" s="238"/>
      <c r="H178" s="241">
        <v>3.8399999999999999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124</v>
      </c>
      <c r="AU178" s="247" t="s">
        <v>79</v>
      </c>
      <c r="AV178" s="14" t="s">
        <v>121</v>
      </c>
      <c r="AW178" s="14" t="s">
        <v>31</v>
      </c>
      <c r="AX178" s="14" t="s">
        <v>77</v>
      </c>
      <c r="AY178" s="247" t="s">
        <v>114</v>
      </c>
    </row>
    <row r="179" s="2" customFormat="1" ht="37.8" customHeight="1">
      <c r="A179" s="41"/>
      <c r="B179" s="42"/>
      <c r="C179" s="207" t="s">
        <v>184</v>
      </c>
      <c r="D179" s="207" t="s">
        <v>116</v>
      </c>
      <c r="E179" s="208" t="s">
        <v>300</v>
      </c>
      <c r="F179" s="209" t="s">
        <v>301</v>
      </c>
      <c r="G179" s="210" t="s">
        <v>183</v>
      </c>
      <c r="H179" s="211">
        <v>85.180000000000007</v>
      </c>
      <c r="I179" s="212"/>
      <c r="J179" s="213">
        <f>ROUND(I179*H179,2)</f>
        <v>0</v>
      </c>
      <c r="K179" s="209" t="s">
        <v>120</v>
      </c>
      <c r="L179" s="47"/>
      <c r="M179" s="214" t="s">
        <v>19</v>
      </c>
      <c r="N179" s="215" t="s">
        <v>40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121</v>
      </c>
      <c r="AT179" s="218" t="s">
        <v>116</v>
      </c>
      <c r="AU179" s="218" t="s">
        <v>79</v>
      </c>
      <c r="AY179" s="20" t="s">
        <v>114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77</v>
      </c>
      <c r="BK179" s="219">
        <f>ROUND(I179*H179,2)</f>
        <v>0</v>
      </c>
      <c r="BL179" s="20" t="s">
        <v>121</v>
      </c>
      <c r="BM179" s="218" t="s">
        <v>231</v>
      </c>
    </row>
    <row r="180" s="2" customFormat="1">
      <c r="A180" s="41"/>
      <c r="B180" s="42"/>
      <c r="C180" s="43"/>
      <c r="D180" s="220" t="s">
        <v>122</v>
      </c>
      <c r="E180" s="43"/>
      <c r="F180" s="221" t="s">
        <v>303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122</v>
      </c>
      <c r="AU180" s="20" t="s">
        <v>79</v>
      </c>
    </row>
    <row r="181" s="13" customFormat="1">
      <c r="A181" s="13"/>
      <c r="B181" s="225"/>
      <c r="C181" s="226"/>
      <c r="D181" s="227" t="s">
        <v>124</v>
      </c>
      <c r="E181" s="228" t="s">
        <v>19</v>
      </c>
      <c r="F181" s="229" t="s">
        <v>900</v>
      </c>
      <c r="G181" s="226"/>
      <c r="H181" s="230">
        <v>85.180000000000007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124</v>
      </c>
      <c r="AU181" s="236" t="s">
        <v>79</v>
      </c>
      <c r="AV181" s="13" t="s">
        <v>79</v>
      </c>
      <c r="AW181" s="13" t="s">
        <v>31</v>
      </c>
      <c r="AX181" s="13" t="s">
        <v>69</v>
      </c>
      <c r="AY181" s="236" t="s">
        <v>114</v>
      </c>
    </row>
    <row r="182" s="15" customFormat="1">
      <c r="A182" s="15"/>
      <c r="B182" s="248"/>
      <c r="C182" s="249"/>
      <c r="D182" s="227" t="s">
        <v>124</v>
      </c>
      <c r="E182" s="250" t="s">
        <v>19</v>
      </c>
      <c r="F182" s="251" t="s">
        <v>901</v>
      </c>
      <c r="G182" s="249"/>
      <c r="H182" s="252">
        <v>85.180000000000007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8" t="s">
        <v>124</v>
      </c>
      <c r="AU182" s="258" t="s">
        <v>79</v>
      </c>
      <c r="AV182" s="15" t="s">
        <v>133</v>
      </c>
      <c r="AW182" s="15" t="s">
        <v>31</v>
      </c>
      <c r="AX182" s="15" t="s">
        <v>69</v>
      </c>
      <c r="AY182" s="258" t="s">
        <v>114</v>
      </c>
    </row>
    <row r="183" s="14" customFormat="1">
      <c r="A183" s="14"/>
      <c r="B183" s="237"/>
      <c r="C183" s="238"/>
      <c r="D183" s="227" t="s">
        <v>124</v>
      </c>
      <c r="E183" s="239" t="s">
        <v>19</v>
      </c>
      <c r="F183" s="240" t="s">
        <v>127</v>
      </c>
      <c r="G183" s="238"/>
      <c r="H183" s="241">
        <v>85.180000000000007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124</v>
      </c>
      <c r="AU183" s="247" t="s">
        <v>79</v>
      </c>
      <c r="AV183" s="14" t="s">
        <v>121</v>
      </c>
      <c r="AW183" s="14" t="s">
        <v>31</v>
      </c>
      <c r="AX183" s="14" t="s">
        <v>77</v>
      </c>
      <c r="AY183" s="247" t="s">
        <v>114</v>
      </c>
    </row>
    <row r="184" s="2" customFormat="1" ht="37.8" customHeight="1">
      <c r="A184" s="41"/>
      <c r="B184" s="42"/>
      <c r="C184" s="207" t="s">
        <v>235</v>
      </c>
      <c r="D184" s="207" t="s">
        <v>116</v>
      </c>
      <c r="E184" s="208" t="s">
        <v>307</v>
      </c>
      <c r="F184" s="209" t="s">
        <v>308</v>
      </c>
      <c r="G184" s="210" t="s">
        <v>183</v>
      </c>
      <c r="H184" s="211">
        <v>79.909999999999997</v>
      </c>
      <c r="I184" s="212"/>
      <c r="J184" s="213">
        <f>ROUND(I184*H184,2)</f>
        <v>0</v>
      </c>
      <c r="K184" s="209" t="s">
        <v>120</v>
      </c>
      <c r="L184" s="47"/>
      <c r="M184" s="214" t="s">
        <v>19</v>
      </c>
      <c r="N184" s="215" t="s">
        <v>40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121</v>
      </c>
      <c r="AT184" s="218" t="s">
        <v>116</v>
      </c>
      <c r="AU184" s="218" t="s">
        <v>79</v>
      </c>
      <c r="AY184" s="20" t="s">
        <v>114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77</v>
      </c>
      <c r="BK184" s="219">
        <f>ROUND(I184*H184,2)</f>
        <v>0</v>
      </c>
      <c r="BL184" s="20" t="s">
        <v>121</v>
      </c>
      <c r="BM184" s="218" t="s">
        <v>238</v>
      </c>
    </row>
    <row r="185" s="2" customFormat="1">
      <c r="A185" s="41"/>
      <c r="B185" s="42"/>
      <c r="C185" s="43"/>
      <c r="D185" s="220" t="s">
        <v>122</v>
      </c>
      <c r="E185" s="43"/>
      <c r="F185" s="221" t="s">
        <v>310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122</v>
      </c>
      <c r="AU185" s="20" t="s">
        <v>79</v>
      </c>
    </row>
    <row r="186" s="13" customFormat="1">
      <c r="A186" s="13"/>
      <c r="B186" s="225"/>
      <c r="C186" s="226"/>
      <c r="D186" s="227" t="s">
        <v>124</v>
      </c>
      <c r="E186" s="228" t="s">
        <v>19</v>
      </c>
      <c r="F186" s="229" t="s">
        <v>902</v>
      </c>
      <c r="G186" s="226"/>
      <c r="H186" s="230">
        <v>122.496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124</v>
      </c>
      <c r="AU186" s="236" t="s">
        <v>79</v>
      </c>
      <c r="AV186" s="13" t="s">
        <v>79</v>
      </c>
      <c r="AW186" s="13" t="s">
        <v>31</v>
      </c>
      <c r="AX186" s="13" t="s">
        <v>69</v>
      </c>
      <c r="AY186" s="236" t="s">
        <v>114</v>
      </c>
    </row>
    <row r="187" s="13" customFormat="1">
      <c r="A187" s="13"/>
      <c r="B187" s="225"/>
      <c r="C187" s="226"/>
      <c r="D187" s="227" t="s">
        <v>124</v>
      </c>
      <c r="E187" s="228" t="s">
        <v>19</v>
      </c>
      <c r="F187" s="229" t="s">
        <v>903</v>
      </c>
      <c r="G187" s="226"/>
      <c r="H187" s="230">
        <v>-42.590000000000003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124</v>
      </c>
      <c r="AU187" s="236" t="s">
        <v>79</v>
      </c>
      <c r="AV187" s="13" t="s">
        <v>79</v>
      </c>
      <c r="AW187" s="13" t="s">
        <v>31</v>
      </c>
      <c r="AX187" s="13" t="s">
        <v>69</v>
      </c>
      <c r="AY187" s="236" t="s">
        <v>114</v>
      </c>
    </row>
    <row r="188" s="14" customFormat="1">
      <c r="A188" s="14"/>
      <c r="B188" s="237"/>
      <c r="C188" s="238"/>
      <c r="D188" s="227" t="s">
        <v>124</v>
      </c>
      <c r="E188" s="239" t="s">
        <v>19</v>
      </c>
      <c r="F188" s="240" t="s">
        <v>127</v>
      </c>
      <c r="G188" s="238"/>
      <c r="H188" s="241">
        <v>79.906000000000006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124</v>
      </c>
      <c r="AU188" s="247" t="s">
        <v>79</v>
      </c>
      <c r="AV188" s="14" t="s">
        <v>121</v>
      </c>
      <c r="AW188" s="14" t="s">
        <v>31</v>
      </c>
      <c r="AX188" s="14" t="s">
        <v>69</v>
      </c>
      <c r="AY188" s="247" t="s">
        <v>114</v>
      </c>
    </row>
    <row r="189" s="13" customFormat="1">
      <c r="A189" s="13"/>
      <c r="B189" s="225"/>
      <c r="C189" s="226"/>
      <c r="D189" s="227" t="s">
        <v>124</v>
      </c>
      <c r="E189" s="228" t="s">
        <v>19</v>
      </c>
      <c r="F189" s="229" t="s">
        <v>904</v>
      </c>
      <c r="G189" s="226"/>
      <c r="H189" s="230">
        <v>79.909999999999997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124</v>
      </c>
      <c r="AU189" s="236" t="s">
        <v>79</v>
      </c>
      <c r="AV189" s="13" t="s">
        <v>79</v>
      </c>
      <c r="AW189" s="13" t="s">
        <v>31</v>
      </c>
      <c r="AX189" s="13" t="s">
        <v>69</v>
      </c>
      <c r="AY189" s="236" t="s">
        <v>114</v>
      </c>
    </row>
    <row r="190" s="14" customFormat="1">
      <c r="A190" s="14"/>
      <c r="B190" s="237"/>
      <c r="C190" s="238"/>
      <c r="D190" s="227" t="s">
        <v>124</v>
      </c>
      <c r="E190" s="239" t="s">
        <v>19</v>
      </c>
      <c r="F190" s="240" t="s">
        <v>127</v>
      </c>
      <c r="G190" s="238"/>
      <c r="H190" s="241">
        <v>79.909999999999997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124</v>
      </c>
      <c r="AU190" s="247" t="s">
        <v>79</v>
      </c>
      <c r="AV190" s="14" t="s">
        <v>121</v>
      </c>
      <c r="AW190" s="14" t="s">
        <v>31</v>
      </c>
      <c r="AX190" s="14" t="s">
        <v>77</v>
      </c>
      <c r="AY190" s="247" t="s">
        <v>114</v>
      </c>
    </row>
    <row r="191" s="2" customFormat="1" ht="37.8" customHeight="1">
      <c r="A191" s="41"/>
      <c r="B191" s="42"/>
      <c r="C191" s="207" t="s">
        <v>189</v>
      </c>
      <c r="D191" s="207" t="s">
        <v>116</v>
      </c>
      <c r="E191" s="208" t="s">
        <v>314</v>
      </c>
      <c r="F191" s="209" t="s">
        <v>315</v>
      </c>
      <c r="G191" s="210" t="s">
        <v>183</v>
      </c>
      <c r="H191" s="211">
        <v>1118.74</v>
      </c>
      <c r="I191" s="212"/>
      <c r="J191" s="213">
        <f>ROUND(I191*H191,2)</f>
        <v>0</v>
      </c>
      <c r="K191" s="209" t="s">
        <v>120</v>
      </c>
      <c r="L191" s="47"/>
      <c r="M191" s="214" t="s">
        <v>19</v>
      </c>
      <c r="N191" s="215" t="s">
        <v>40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121</v>
      </c>
      <c r="AT191" s="218" t="s">
        <v>116</v>
      </c>
      <c r="AU191" s="218" t="s">
        <v>79</v>
      </c>
      <c r="AY191" s="20" t="s">
        <v>114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77</v>
      </c>
      <c r="BK191" s="219">
        <f>ROUND(I191*H191,2)</f>
        <v>0</v>
      </c>
      <c r="BL191" s="20" t="s">
        <v>121</v>
      </c>
      <c r="BM191" s="218" t="s">
        <v>271</v>
      </c>
    </row>
    <row r="192" s="2" customFormat="1">
      <c r="A192" s="41"/>
      <c r="B192" s="42"/>
      <c r="C192" s="43"/>
      <c r="D192" s="220" t="s">
        <v>122</v>
      </c>
      <c r="E192" s="43"/>
      <c r="F192" s="221" t="s">
        <v>317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122</v>
      </c>
      <c r="AU192" s="20" t="s">
        <v>79</v>
      </c>
    </row>
    <row r="193" s="13" customFormat="1">
      <c r="A193" s="13"/>
      <c r="B193" s="225"/>
      <c r="C193" s="226"/>
      <c r="D193" s="227" t="s">
        <v>124</v>
      </c>
      <c r="E193" s="228" t="s">
        <v>19</v>
      </c>
      <c r="F193" s="229" t="s">
        <v>905</v>
      </c>
      <c r="G193" s="226"/>
      <c r="H193" s="230">
        <v>1118.74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124</v>
      </c>
      <c r="AU193" s="236" t="s">
        <v>79</v>
      </c>
      <c r="AV193" s="13" t="s">
        <v>79</v>
      </c>
      <c r="AW193" s="13" t="s">
        <v>31</v>
      </c>
      <c r="AX193" s="13" t="s">
        <v>69</v>
      </c>
      <c r="AY193" s="236" t="s">
        <v>114</v>
      </c>
    </row>
    <row r="194" s="14" customFormat="1">
      <c r="A194" s="14"/>
      <c r="B194" s="237"/>
      <c r="C194" s="238"/>
      <c r="D194" s="227" t="s">
        <v>124</v>
      </c>
      <c r="E194" s="239" t="s">
        <v>19</v>
      </c>
      <c r="F194" s="240" t="s">
        <v>127</v>
      </c>
      <c r="G194" s="238"/>
      <c r="H194" s="241">
        <v>1118.74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124</v>
      </c>
      <c r="AU194" s="247" t="s">
        <v>79</v>
      </c>
      <c r="AV194" s="14" t="s">
        <v>121</v>
      </c>
      <c r="AW194" s="14" t="s">
        <v>31</v>
      </c>
      <c r="AX194" s="14" t="s">
        <v>77</v>
      </c>
      <c r="AY194" s="247" t="s">
        <v>114</v>
      </c>
    </row>
    <row r="195" s="2" customFormat="1" ht="37.8" customHeight="1">
      <c r="A195" s="41"/>
      <c r="B195" s="42"/>
      <c r="C195" s="207" t="s">
        <v>273</v>
      </c>
      <c r="D195" s="207" t="s">
        <v>116</v>
      </c>
      <c r="E195" s="208" t="s">
        <v>320</v>
      </c>
      <c r="F195" s="209" t="s">
        <v>321</v>
      </c>
      <c r="G195" s="210" t="s">
        <v>183</v>
      </c>
      <c r="H195" s="211">
        <v>81.659999999999997</v>
      </c>
      <c r="I195" s="212"/>
      <c r="J195" s="213">
        <f>ROUND(I195*H195,2)</f>
        <v>0</v>
      </c>
      <c r="K195" s="209" t="s">
        <v>120</v>
      </c>
      <c r="L195" s="47"/>
      <c r="M195" s="214" t="s">
        <v>19</v>
      </c>
      <c r="N195" s="215" t="s">
        <v>40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121</v>
      </c>
      <c r="AT195" s="218" t="s">
        <v>116</v>
      </c>
      <c r="AU195" s="218" t="s">
        <v>79</v>
      </c>
      <c r="AY195" s="20" t="s">
        <v>114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77</v>
      </c>
      <c r="BK195" s="219">
        <f>ROUND(I195*H195,2)</f>
        <v>0</v>
      </c>
      <c r="BL195" s="20" t="s">
        <v>121</v>
      </c>
      <c r="BM195" s="218" t="s">
        <v>276</v>
      </c>
    </row>
    <row r="196" s="2" customFormat="1">
      <c r="A196" s="41"/>
      <c r="B196" s="42"/>
      <c r="C196" s="43"/>
      <c r="D196" s="220" t="s">
        <v>122</v>
      </c>
      <c r="E196" s="43"/>
      <c r="F196" s="221" t="s">
        <v>323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122</v>
      </c>
      <c r="AU196" s="20" t="s">
        <v>79</v>
      </c>
    </row>
    <row r="197" s="13" customFormat="1">
      <c r="A197" s="13"/>
      <c r="B197" s="225"/>
      <c r="C197" s="226"/>
      <c r="D197" s="227" t="s">
        <v>124</v>
      </c>
      <c r="E197" s="228" t="s">
        <v>19</v>
      </c>
      <c r="F197" s="229" t="s">
        <v>906</v>
      </c>
      <c r="G197" s="226"/>
      <c r="H197" s="230">
        <v>81.664000000000001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124</v>
      </c>
      <c r="AU197" s="236" t="s">
        <v>79</v>
      </c>
      <c r="AV197" s="13" t="s">
        <v>79</v>
      </c>
      <c r="AW197" s="13" t="s">
        <v>31</v>
      </c>
      <c r="AX197" s="13" t="s">
        <v>69</v>
      </c>
      <c r="AY197" s="236" t="s">
        <v>114</v>
      </c>
    </row>
    <row r="198" s="14" customFormat="1">
      <c r="A198" s="14"/>
      <c r="B198" s="237"/>
      <c r="C198" s="238"/>
      <c r="D198" s="227" t="s">
        <v>124</v>
      </c>
      <c r="E198" s="239" t="s">
        <v>19</v>
      </c>
      <c r="F198" s="240" t="s">
        <v>127</v>
      </c>
      <c r="G198" s="238"/>
      <c r="H198" s="241">
        <v>81.664000000000001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124</v>
      </c>
      <c r="AU198" s="247" t="s">
        <v>79</v>
      </c>
      <c r="AV198" s="14" t="s">
        <v>121</v>
      </c>
      <c r="AW198" s="14" t="s">
        <v>31</v>
      </c>
      <c r="AX198" s="14" t="s">
        <v>69</v>
      </c>
      <c r="AY198" s="247" t="s">
        <v>114</v>
      </c>
    </row>
    <row r="199" s="13" customFormat="1">
      <c r="A199" s="13"/>
      <c r="B199" s="225"/>
      <c r="C199" s="226"/>
      <c r="D199" s="227" t="s">
        <v>124</v>
      </c>
      <c r="E199" s="228" t="s">
        <v>19</v>
      </c>
      <c r="F199" s="229" t="s">
        <v>907</v>
      </c>
      <c r="G199" s="226"/>
      <c r="H199" s="230">
        <v>81.659999999999997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124</v>
      </c>
      <c r="AU199" s="236" t="s">
        <v>79</v>
      </c>
      <c r="AV199" s="13" t="s">
        <v>79</v>
      </c>
      <c r="AW199" s="13" t="s">
        <v>31</v>
      </c>
      <c r="AX199" s="13" t="s">
        <v>69</v>
      </c>
      <c r="AY199" s="236" t="s">
        <v>114</v>
      </c>
    </row>
    <row r="200" s="14" customFormat="1">
      <c r="A200" s="14"/>
      <c r="B200" s="237"/>
      <c r="C200" s="238"/>
      <c r="D200" s="227" t="s">
        <v>124</v>
      </c>
      <c r="E200" s="239" t="s">
        <v>19</v>
      </c>
      <c r="F200" s="240" t="s">
        <v>127</v>
      </c>
      <c r="G200" s="238"/>
      <c r="H200" s="241">
        <v>81.659999999999997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124</v>
      </c>
      <c r="AU200" s="247" t="s">
        <v>79</v>
      </c>
      <c r="AV200" s="14" t="s">
        <v>121</v>
      </c>
      <c r="AW200" s="14" t="s">
        <v>31</v>
      </c>
      <c r="AX200" s="14" t="s">
        <v>77</v>
      </c>
      <c r="AY200" s="247" t="s">
        <v>114</v>
      </c>
    </row>
    <row r="201" s="2" customFormat="1" ht="37.8" customHeight="1">
      <c r="A201" s="41"/>
      <c r="B201" s="42"/>
      <c r="C201" s="207" t="s">
        <v>196</v>
      </c>
      <c r="D201" s="207" t="s">
        <v>116</v>
      </c>
      <c r="E201" s="208" t="s">
        <v>326</v>
      </c>
      <c r="F201" s="209" t="s">
        <v>327</v>
      </c>
      <c r="G201" s="210" t="s">
        <v>183</v>
      </c>
      <c r="H201" s="211">
        <v>1143.24</v>
      </c>
      <c r="I201" s="212"/>
      <c r="J201" s="213">
        <f>ROUND(I201*H201,2)</f>
        <v>0</v>
      </c>
      <c r="K201" s="209" t="s">
        <v>120</v>
      </c>
      <c r="L201" s="47"/>
      <c r="M201" s="214" t="s">
        <v>19</v>
      </c>
      <c r="N201" s="215" t="s">
        <v>40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121</v>
      </c>
      <c r="AT201" s="218" t="s">
        <v>116</v>
      </c>
      <c r="AU201" s="218" t="s">
        <v>79</v>
      </c>
      <c r="AY201" s="20" t="s">
        <v>114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77</v>
      </c>
      <c r="BK201" s="219">
        <f>ROUND(I201*H201,2)</f>
        <v>0</v>
      </c>
      <c r="BL201" s="20" t="s">
        <v>121</v>
      </c>
      <c r="BM201" s="218" t="s">
        <v>283</v>
      </c>
    </row>
    <row r="202" s="2" customFormat="1">
      <c r="A202" s="41"/>
      <c r="B202" s="42"/>
      <c r="C202" s="43"/>
      <c r="D202" s="220" t="s">
        <v>122</v>
      </c>
      <c r="E202" s="43"/>
      <c r="F202" s="221" t="s">
        <v>329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122</v>
      </c>
      <c r="AU202" s="20" t="s">
        <v>79</v>
      </c>
    </row>
    <row r="203" s="13" customFormat="1">
      <c r="A203" s="13"/>
      <c r="B203" s="225"/>
      <c r="C203" s="226"/>
      <c r="D203" s="227" t="s">
        <v>124</v>
      </c>
      <c r="E203" s="228" t="s">
        <v>19</v>
      </c>
      <c r="F203" s="229" t="s">
        <v>908</v>
      </c>
      <c r="G203" s="226"/>
      <c r="H203" s="230">
        <v>1143.24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124</v>
      </c>
      <c r="AU203" s="236" t="s">
        <v>79</v>
      </c>
      <c r="AV203" s="13" t="s">
        <v>79</v>
      </c>
      <c r="AW203" s="13" t="s">
        <v>31</v>
      </c>
      <c r="AX203" s="13" t="s">
        <v>69</v>
      </c>
      <c r="AY203" s="236" t="s">
        <v>114</v>
      </c>
    </row>
    <row r="204" s="14" customFormat="1">
      <c r="A204" s="14"/>
      <c r="B204" s="237"/>
      <c r="C204" s="238"/>
      <c r="D204" s="227" t="s">
        <v>124</v>
      </c>
      <c r="E204" s="239" t="s">
        <v>19</v>
      </c>
      <c r="F204" s="240" t="s">
        <v>127</v>
      </c>
      <c r="G204" s="238"/>
      <c r="H204" s="241">
        <v>1143.24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124</v>
      </c>
      <c r="AU204" s="247" t="s">
        <v>79</v>
      </c>
      <c r="AV204" s="14" t="s">
        <v>121</v>
      </c>
      <c r="AW204" s="14" t="s">
        <v>31</v>
      </c>
      <c r="AX204" s="14" t="s">
        <v>77</v>
      </c>
      <c r="AY204" s="247" t="s">
        <v>114</v>
      </c>
    </row>
    <row r="205" s="2" customFormat="1" ht="24.15" customHeight="1">
      <c r="A205" s="41"/>
      <c r="B205" s="42"/>
      <c r="C205" s="207" t="s">
        <v>7</v>
      </c>
      <c r="D205" s="207" t="s">
        <v>116</v>
      </c>
      <c r="E205" s="208" t="s">
        <v>342</v>
      </c>
      <c r="F205" s="209" t="s">
        <v>343</v>
      </c>
      <c r="G205" s="210" t="s">
        <v>183</v>
      </c>
      <c r="H205" s="211">
        <v>1.9199999999999999</v>
      </c>
      <c r="I205" s="212"/>
      <c r="J205" s="213">
        <f>ROUND(I205*H205,2)</f>
        <v>0</v>
      </c>
      <c r="K205" s="209" t="s">
        <v>120</v>
      </c>
      <c r="L205" s="47"/>
      <c r="M205" s="214" t="s">
        <v>19</v>
      </c>
      <c r="N205" s="215" t="s">
        <v>40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121</v>
      </c>
      <c r="AT205" s="218" t="s">
        <v>116</v>
      </c>
      <c r="AU205" s="218" t="s">
        <v>79</v>
      </c>
      <c r="AY205" s="20" t="s">
        <v>114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77</v>
      </c>
      <c r="BK205" s="219">
        <f>ROUND(I205*H205,2)</f>
        <v>0</v>
      </c>
      <c r="BL205" s="20" t="s">
        <v>121</v>
      </c>
      <c r="BM205" s="218" t="s">
        <v>288</v>
      </c>
    </row>
    <row r="206" s="2" customFormat="1">
      <c r="A206" s="41"/>
      <c r="B206" s="42"/>
      <c r="C206" s="43"/>
      <c r="D206" s="220" t="s">
        <v>122</v>
      </c>
      <c r="E206" s="43"/>
      <c r="F206" s="221" t="s">
        <v>345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122</v>
      </c>
      <c r="AU206" s="20" t="s">
        <v>79</v>
      </c>
    </row>
    <row r="207" s="13" customFormat="1">
      <c r="A207" s="13"/>
      <c r="B207" s="225"/>
      <c r="C207" s="226"/>
      <c r="D207" s="227" t="s">
        <v>124</v>
      </c>
      <c r="E207" s="228" t="s">
        <v>19</v>
      </c>
      <c r="F207" s="229" t="s">
        <v>909</v>
      </c>
      <c r="G207" s="226"/>
      <c r="H207" s="230">
        <v>1.9199999999999999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124</v>
      </c>
      <c r="AU207" s="236" t="s">
        <v>79</v>
      </c>
      <c r="AV207" s="13" t="s">
        <v>79</v>
      </c>
      <c r="AW207" s="13" t="s">
        <v>31</v>
      </c>
      <c r="AX207" s="13" t="s">
        <v>69</v>
      </c>
      <c r="AY207" s="236" t="s">
        <v>114</v>
      </c>
    </row>
    <row r="208" s="14" customFormat="1">
      <c r="A208" s="14"/>
      <c r="B208" s="237"/>
      <c r="C208" s="238"/>
      <c r="D208" s="227" t="s">
        <v>124</v>
      </c>
      <c r="E208" s="239" t="s">
        <v>19</v>
      </c>
      <c r="F208" s="240" t="s">
        <v>127</v>
      </c>
      <c r="G208" s="238"/>
      <c r="H208" s="241">
        <v>1.9199999999999999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124</v>
      </c>
      <c r="AU208" s="247" t="s">
        <v>79</v>
      </c>
      <c r="AV208" s="14" t="s">
        <v>121</v>
      </c>
      <c r="AW208" s="14" t="s">
        <v>31</v>
      </c>
      <c r="AX208" s="14" t="s">
        <v>77</v>
      </c>
      <c r="AY208" s="247" t="s">
        <v>114</v>
      </c>
    </row>
    <row r="209" s="2" customFormat="1" ht="24.15" customHeight="1">
      <c r="A209" s="41"/>
      <c r="B209" s="42"/>
      <c r="C209" s="207" t="s">
        <v>203</v>
      </c>
      <c r="D209" s="207" t="s">
        <v>116</v>
      </c>
      <c r="E209" s="208" t="s">
        <v>347</v>
      </c>
      <c r="F209" s="209" t="s">
        <v>348</v>
      </c>
      <c r="G209" s="210" t="s">
        <v>183</v>
      </c>
      <c r="H209" s="211">
        <v>42.590000000000003</v>
      </c>
      <c r="I209" s="212"/>
      <c r="J209" s="213">
        <f>ROUND(I209*H209,2)</f>
        <v>0</v>
      </c>
      <c r="K209" s="209" t="s">
        <v>120</v>
      </c>
      <c r="L209" s="47"/>
      <c r="M209" s="214" t="s">
        <v>19</v>
      </c>
      <c r="N209" s="215" t="s">
        <v>40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121</v>
      </c>
      <c r="AT209" s="218" t="s">
        <v>116</v>
      </c>
      <c r="AU209" s="218" t="s">
        <v>79</v>
      </c>
      <c r="AY209" s="20" t="s">
        <v>114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77</v>
      </c>
      <c r="BK209" s="219">
        <f>ROUND(I209*H209,2)</f>
        <v>0</v>
      </c>
      <c r="BL209" s="20" t="s">
        <v>121</v>
      </c>
      <c r="BM209" s="218" t="s">
        <v>293</v>
      </c>
    </row>
    <row r="210" s="2" customFormat="1">
      <c r="A210" s="41"/>
      <c r="B210" s="42"/>
      <c r="C210" s="43"/>
      <c r="D210" s="220" t="s">
        <v>122</v>
      </c>
      <c r="E210" s="43"/>
      <c r="F210" s="221" t="s">
        <v>350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122</v>
      </c>
      <c r="AU210" s="20" t="s">
        <v>79</v>
      </c>
    </row>
    <row r="211" s="13" customFormat="1">
      <c r="A211" s="13"/>
      <c r="B211" s="225"/>
      <c r="C211" s="226"/>
      <c r="D211" s="227" t="s">
        <v>124</v>
      </c>
      <c r="E211" s="228" t="s">
        <v>19</v>
      </c>
      <c r="F211" s="229" t="s">
        <v>910</v>
      </c>
      <c r="G211" s="226"/>
      <c r="H211" s="230">
        <v>42.590000000000003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124</v>
      </c>
      <c r="AU211" s="236" t="s">
        <v>79</v>
      </c>
      <c r="AV211" s="13" t="s">
        <v>79</v>
      </c>
      <c r="AW211" s="13" t="s">
        <v>31</v>
      </c>
      <c r="AX211" s="13" t="s">
        <v>69</v>
      </c>
      <c r="AY211" s="236" t="s">
        <v>114</v>
      </c>
    </row>
    <row r="212" s="15" customFormat="1">
      <c r="A212" s="15"/>
      <c r="B212" s="248"/>
      <c r="C212" s="249"/>
      <c r="D212" s="227" t="s">
        <v>124</v>
      </c>
      <c r="E212" s="250" t="s">
        <v>19</v>
      </c>
      <c r="F212" s="251" t="s">
        <v>911</v>
      </c>
      <c r="G212" s="249"/>
      <c r="H212" s="252">
        <v>42.590000000000003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124</v>
      </c>
      <c r="AU212" s="258" t="s">
        <v>79</v>
      </c>
      <c r="AV212" s="15" t="s">
        <v>133</v>
      </c>
      <c r="AW212" s="15" t="s">
        <v>31</v>
      </c>
      <c r="AX212" s="15" t="s">
        <v>69</v>
      </c>
      <c r="AY212" s="258" t="s">
        <v>114</v>
      </c>
    </row>
    <row r="213" s="14" customFormat="1">
      <c r="A213" s="14"/>
      <c r="B213" s="237"/>
      <c r="C213" s="238"/>
      <c r="D213" s="227" t="s">
        <v>124</v>
      </c>
      <c r="E213" s="239" t="s">
        <v>19</v>
      </c>
      <c r="F213" s="240" t="s">
        <v>127</v>
      </c>
      <c r="G213" s="238"/>
      <c r="H213" s="241">
        <v>42.590000000000003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124</v>
      </c>
      <c r="AU213" s="247" t="s">
        <v>79</v>
      </c>
      <c r="AV213" s="14" t="s">
        <v>121</v>
      </c>
      <c r="AW213" s="14" t="s">
        <v>31</v>
      </c>
      <c r="AX213" s="14" t="s">
        <v>77</v>
      </c>
      <c r="AY213" s="247" t="s">
        <v>114</v>
      </c>
    </row>
    <row r="214" s="2" customFormat="1" ht="24.15" customHeight="1">
      <c r="A214" s="41"/>
      <c r="B214" s="42"/>
      <c r="C214" s="207" t="s">
        <v>466</v>
      </c>
      <c r="D214" s="207" t="s">
        <v>116</v>
      </c>
      <c r="E214" s="208" t="s">
        <v>353</v>
      </c>
      <c r="F214" s="209" t="s">
        <v>912</v>
      </c>
      <c r="G214" s="210" t="s">
        <v>355</v>
      </c>
      <c r="H214" s="211">
        <v>290.82999999999998</v>
      </c>
      <c r="I214" s="212"/>
      <c r="J214" s="213">
        <f>ROUND(I214*H214,2)</f>
        <v>0</v>
      </c>
      <c r="K214" s="209" t="s">
        <v>120</v>
      </c>
      <c r="L214" s="47"/>
      <c r="M214" s="214" t="s">
        <v>19</v>
      </c>
      <c r="N214" s="215" t="s">
        <v>40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121</v>
      </c>
      <c r="AT214" s="218" t="s">
        <v>116</v>
      </c>
      <c r="AU214" s="218" t="s">
        <v>79</v>
      </c>
      <c r="AY214" s="20" t="s">
        <v>114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77</v>
      </c>
      <c r="BK214" s="219">
        <f>ROUND(I214*H214,2)</f>
        <v>0</v>
      </c>
      <c r="BL214" s="20" t="s">
        <v>121</v>
      </c>
      <c r="BM214" s="218" t="s">
        <v>913</v>
      </c>
    </row>
    <row r="215" s="2" customFormat="1">
      <c r="A215" s="41"/>
      <c r="B215" s="42"/>
      <c r="C215" s="43"/>
      <c r="D215" s="220" t="s">
        <v>122</v>
      </c>
      <c r="E215" s="43"/>
      <c r="F215" s="221" t="s">
        <v>357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122</v>
      </c>
      <c r="AU215" s="20" t="s">
        <v>79</v>
      </c>
    </row>
    <row r="216" s="13" customFormat="1">
      <c r="A216" s="13"/>
      <c r="B216" s="225"/>
      <c r="C216" s="226"/>
      <c r="D216" s="227" t="s">
        <v>124</v>
      </c>
      <c r="E216" s="228" t="s">
        <v>19</v>
      </c>
      <c r="F216" s="229" t="s">
        <v>914</v>
      </c>
      <c r="G216" s="226"/>
      <c r="H216" s="230">
        <v>290.82600000000002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124</v>
      </c>
      <c r="AU216" s="236" t="s">
        <v>79</v>
      </c>
      <c r="AV216" s="13" t="s">
        <v>79</v>
      </c>
      <c r="AW216" s="13" t="s">
        <v>31</v>
      </c>
      <c r="AX216" s="13" t="s">
        <v>69</v>
      </c>
      <c r="AY216" s="236" t="s">
        <v>114</v>
      </c>
    </row>
    <row r="217" s="14" customFormat="1">
      <c r="A217" s="14"/>
      <c r="B217" s="237"/>
      <c r="C217" s="238"/>
      <c r="D217" s="227" t="s">
        <v>124</v>
      </c>
      <c r="E217" s="239" t="s">
        <v>19</v>
      </c>
      <c r="F217" s="240" t="s">
        <v>127</v>
      </c>
      <c r="G217" s="238"/>
      <c r="H217" s="241">
        <v>290.82600000000002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124</v>
      </c>
      <c r="AU217" s="247" t="s">
        <v>79</v>
      </c>
      <c r="AV217" s="14" t="s">
        <v>121</v>
      </c>
      <c r="AW217" s="14" t="s">
        <v>31</v>
      </c>
      <c r="AX217" s="14" t="s">
        <v>69</v>
      </c>
      <c r="AY217" s="247" t="s">
        <v>114</v>
      </c>
    </row>
    <row r="218" s="13" customFormat="1">
      <c r="A218" s="13"/>
      <c r="B218" s="225"/>
      <c r="C218" s="226"/>
      <c r="D218" s="227" t="s">
        <v>124</v>
      </c>
      <c r="E218" s="228" t="s">
        <v>19</v>
      </c>
      <c r="F218" s="229" t="s">
        <v>915</v>
      </c>
      <c r="G218" s="226"/>
      <c r="H218" s="230">
        <v>290.82999999999998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124</v>
      </c>
      <c r="AU218" s="236" t="s">
        <v>79</v>
      </c>
      <c r="AV218" s="13" t="s">
        <v>79</v>
      </c>
      <c r="AW218" s="13" t="s">
        <v>31</v>
      </c>
      <c r="AX218" s="13" t="s">
        <v>77</v>
      </c>
      <c r="AY218" s="236" t="s">
        <v>114</v>
      </c>
    </row>
    <row r="219" s="2" customFormat="1" ht="24.15" customHeight="1">
      <c r="A219" s="41"/>
      <c r="B219" s="42"/>
      <c r="C219" s="207" t="s">
        <v>208</v>
      </c>
      <c r="D219" s="207" t="s">
        <v>116</v>
      </c>
      <c r="E219" s="208" t="s">
        <v>359</v>
      </c>
      <c r="F219" s="209" t="s">
        <v>360</v>
      </c>
      <c r="G219" s="210" t="s">
        <v>183</v>
      </c>
      <c r="H219" s="211">
        <v>90.469999999999999</v>
      </c>
      <c r="I219" s="212"/>
      <c r="J219" s="213">
        <f>ROUND(I219*H219,2)</f>
        <v>0</v>
      </c>
      <c r="K219" s="209" t="s">
        <v>120</v>
      </c>
      <c r="L219" s="47"/>
      <c r="M219" s="214" t="s">
        <v>19</v>
      </c>
      <c r="N219" s="215" t="s">
        <v>40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121</v>
      </c>
      <c r="AT219" s="218" t="s">
        <v>116</v>
      </c>
      <c r="AU219" s="218" t="s">
        <v>79</v>
      </c>
      <c r="AY219" s="20" t="s">
        <v>114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77</v>
      </c>
      <c r="BK219" s="219">
        <f>ROUND(I219*H219,2)</f>
        <v>0</v>
      </c>
      <c r="BL219" s="20" t="s">
        <v>121</v>
      </c>
      <c r="BM219" s="218" t="s">
        <v>302</v>
      </c>
    </row>
    <row r="220" s="2" customFormat="1">
      <c r="A220" s="41"/>
      <c r="B220" s="42"/>
      <c r="C220" s="43"/>
      <c r="D220" s="220" t="s">
        <v>122</v>
      </c>
      <c r="E220" s="43"/>
      <c r="F220" s="221" t="s">
        <v>362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122</v>
      </c>
      <c r="AU220" s="20" t="s">
        <v>79</v>
      </c>
    </row>
    <row r="221" s="13" customFormat="1">
      <c r="A221" s="13"/>
      <c r="B221" s="225"/>
      <c r="C221" s="226"/>
      <c r="D221" s="227" t="s">
        <v>124</v>
      </c>
      <c r="E221" s="228" t="s">
        <v>19</v>
      </c>
      <c r="F221" s="229" t="s">
        <v>916</v>
      </c>
      <c r="G221" s="226"/>
      <c r="H221" s="230">
        <v>17.251999999999999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124</v>
      </c>
      <c r="AU221" s="236" t="s">
        <v>79</v>
      </c>
      <c r="AV221" s="13" t="s">
        <v>79</v>
      </c>
      <c r="AW221" s="13" t="s">
        <v>31</v>
      </c>
      <c r="AX221" s="13" t="s">
        <v>69</v>
      </c>
      <c r="AY221" s="236" t="s">
        <v>114</v>
      </c>
    </row>
    <row r="222" s="13" customFormat="1">
      <c r="A222" s="13"/>
      <c r="B222" s="225"/>
      <c r="C222" s="226"/>
      <c r="D222" s="227" t="s">
        <v>124</v>
      </c>
      <c r="E222" s="228" t="s">
        <v>19</v>
      </c>
      <c r="F222" s="229" t="s">
        <v>917</v>
      </c>
      <c r="G222" s="226"/>
      <c r="H222" s="230">
        <v>25.460000000000001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124</v>
      </c>
      <c r="AU222" s="236" t="s">
        <v>79</v>
      </c>
      <c r="AV222" s="13" t="s">
        <v>79</v>
      </c>
      <c r="AW222" s="13" t="s">
        <v>31</v>
      </c>
      <c r="AX222" s="13" t="s">
        <v>69</v>
      </c>
      <c r="AY222" s="236" t="s">
        <v>114</v>
      </c>
    </row>
    <row r="223" s="13" customFormat="1">
      <c r="A223" s="13"/>
      <c r="B223" s="225"/>
      <c r="C223" s="226"/>
      <c r="D223" s="227" t="s">
        <v>124</v>
      </c>
      <c r="E223" s="228" t="s">
        <v>19</v>
      </c>
      <c r="F223" s="229" t="s">
        <v>918</v>
      </c>
      <c r="G223" s="226"/>
      <c r="H223" s="230">
        <v>68.031000000000006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124</v>
      </c>
      <c r="AU223" s="236" t="s">
        <v>79</v>
      </c>
      <c r="AV223" s="13" t="s">
        <v>79</v>
      </c>
      <c r="AW223" s="13" t="s">
        <v>31</v>
      </c>
      <c r="AX223" s="13" t="s">
        <v>69</v>
      </c>
      <c r="AY223" s="236" t="s">
        <v>114</v>
      </c>
    </row>
    <row r="224" s="13" customFormat="1">
      <c r="A224" s="13"/>
      <c r="B224" s="225"/>
      <c r="C224" s="226"/>
      <c r="D224" s="227" t="s">
        <v>124</v>
      </c>
      <c r="E224" s="228" t="s">
        <v>19</v>
      </c>
      <c r="F224" s="229" t="s">
        <v>919</v>
      </c>
      <c r="G224" s="226"/>
      <c r="H224" s="230">
        <v>10.084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124</v>
      </c>
      <c r="AU224" s="236" t="s">
        <v>79</v>
      </c>
      <c r="AV224" s="13" t="s">
        <v>79</v>
      </c>
      <c r="AW224" s="13" t="s">
        <v>31</v>
      </c>
      <c r="AX224" s="13" t="s">
        <v>69</v>
      </c>
      <c r="AY224" s="236" t="s">
        <v>114</v>
      </c>
    </row>
    <row r="225" s="13" customFormat="1">
      <c r="A225" s="13"/>
      <c r="B225" s="225"/>
      <c r="C225" s="226"/>
      <c r="D225" s="227" t="s">
        <v>124</v>
      </c>
      <c r="E225" s="228" t="s">
        <v>19</v>
      </c>
      <c r="F225" s="229" t="s">
        <v>920</v>
      </c>
      <c r="G225" s="226"/>
      <c r="H225" s="230">
        <v>-1.9199999999999999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124</v>
      </c>
      <c r="AU225" s="236" t="s">
        <v>79</v>
      </c>
      <c r="AV225" s="13" t="s">
        <v>79</v>
      </c>
      <c r="AW225" s="13" t="s">
        <v>31</v>
      </c>
      <c r="AX225" s="13" t="s">
        <v>69</v>
      </c>
      <c r="AY225" s="236" t="s">
        <v>114</v>
      </c>
    </row>
    <row r="226" s="13" customFormat="1">
      <c r="A226" s="13"/>
      <c r="B226" s="225"/>
      <c r="C226" s="226"/>
      <c r="D226" s="227" t="s">
        <v>124</v>
      </c>
      <c r="E226" s="228" t="s">
        <v>19</v>
      </c>
      <c r="F226" s="229" t="s">
        <v>921</v>
      </c>
      <c r="G226" s="226"/>
      <c r="H226" s="230">
        <v>-0.65800000000000003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124</v>
      </c>
      <c r="AU226" s="236" t="s">
        <v>79</v>
      </c>
      <c r="AV226" s="13" t="s">
        <v>79</v>
      </c>
      <c r="AW226" s="13" t="s">
        <v>31</v>
      </c>
      <c r="AX226" s="13" t="s">
        <v>69</v>
      </c>
      <c r="AY226" s="236" t="s">
        <v>114</v>
      </c>
    </row>
    <row r="227" s="13" customFormat="1">
      <c r="A227" s="13"/>
      <c r="B227" s="225"/>
      <c r="C227" s="226"/>
      <c r="D227" s="227" t="s">
        <v>124</v>
      </c>
      <c r="E227" s="228" t="s">
        <v>19</v>
      </c>
      <c r="F227" s="229" t="s">
        <v>922</v>
      </c>
      <c r="G227" s="226"/>
      <c r="H227" s="230">
        <v>-10.433999999999999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124</v>
      </c>
      <c r="AU227" s="236" t="s">
        <v>79</v>
      </c>
      <c r="AV227" s="13" t="s">
        <v>79</v>
      </c>
      <c r="AW227" s="13" t="s">
        <v>31</v>
      </c>
      <c r="AX227" s="13" t="s">
        <v>69</v>
      </c>
      <c r="AY227" s="236" t="s">
        <v>114</v>
      </c>
    </row>
    <row r="228" s="15" customFormat="1">
      <c r="A228" s="15"/>
      <c r="B228" s="248"/>
      <c r="C228" s="249"/>
      <c r="D228" s="227" t="s">
        <v>124</v>
      </c>
      <c r="E228" s="250" t="s">
        <v>19</v>
      </c>
      <c r="F228" s="251" t="s">
        <v>923</v>
      </c>
      <c r="G228" s="249"/>
      <c r="H228" s="252">
        <v>107.815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8" t="s">
        <v>124</v>
      </c>
      <c r="AU228" s="258" t="s">
        <v>79</v>
      </c>
      <c r="AV228" s="15" t="s">
        <v>133</v>
      </c>
      <c r="AW228" s="15" t="s">
        <v>31</v>
      </c>
      <c r="AX228" s="15" t="s">
        <v>69</v>
      </c>
      <c r="AY228" s="258" t="s">
        <v>114</v>
      </c>
    </row>
    <row r="229" s="13" customFormat="1">
      <c r="A229" s="13"/>
      <c r="B229" s="225"/>
      <c r="C229" s="226"/>
      <c r="D229" s="227" t="s">
        <v>124</v>
      </c>
      <c r="E229" s="228" t="s">
        <v>19</v>
      </c>
      <c r="F229" s="229" t="s">
        <v>924</v>
      </c>
      <c r="G229" s="226"/>
      <c r="H229" s="230">
        <v>-10.279999999999999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124</v>
      </c>
      <c r="AU229" s="236" t="s">
        <v>79</v>
      </c>
      <c r="AV229" s="13" t="s">
        <v>79</v>
      </c>
      <c r="AW229" s="13" t="s">
        <v>31</v>
      </c>
      <c r="AX229" s="13" t="s">
        <v>69</v>
      </c>
      <c r="AY229" s="236" t="s">
        <v>114</v>
      </c>
    </row>
    <row r="230" s="13" customFormat="1">
      <c r="A230" s="13"/>
      <c r="B230" s="225"/>
      <c r="C230" s="226"/>
      <c r="D230" s="227" t="s">
        <v>124</v>
      </c>
      <c r="E230" s="228" t="s">
        <v>19</v>
      </c>
      <c r="F230" s="229" t="s">
        <v>925</v>
      </c>
      <c r="G230" s="226"/>
      <c r="H230" s="230">
        <v>-40.945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124</v>
      </c>
      <c r="AU230" s="236" t="s">
        <v>79</v>
      </c>
      <c r="AV230" s="13" t="s">
        <v>79</v>
      </c>
      <c r="AW230" s="13" t="s">
        <v>31</v>
      </c>
      <c r="AX230" s="13" t="s">
        <v>69</v>
      </c>
      <c r="AY230" s="236" t="s">
        <v>114</v>
      </c>
    </row>
    <row r="231" s="13" customFormat="1">
      <c r="A231" s="13"/>
      <c r="B231" s="225"/>
      <c r="C231" s="226"/>
      <c r="D231" s="227" t="s">
        <v>124</v>
      </c>
      <c r="E231" s="228" t="s">
        <v>19</v>
      </c>
      <c r="F231" s="229" t="s">
        <v>926</v>
      </c>
      <c r="G231" s="226"/>
      <c r="H231" s="230">
        <v>-6.2690000000000001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124</v>
      </c>
      <c r="AU231" s="236" t="s">
        <v>79</v>
      </c>
      <c r="AV231" s="13" t="s">
        <v>79</v>
      </c>
      <c r="AW231" s="13" t="s">
        <v>31</v>
      </c>
      <c r="AX231" s="13" t="s">
        <v>69</v>
      </c>
      <c r="AY231" s="236" t="s">
        <v>114</v>
      </c>
    </row>
    <row r="232" s="13" customFormat="1">
      <c r="A232" s="13"/>
      <c r="B232" s="225"/>
      <c r="C232" s="226"/>
      <c r="D232" s="227" t="s">
        <v>124</v>
      </c>
      <c r="E232" s="228" t="s">
        <v>19</v>
      </c>
      <c r="F232" s="229" t="s">
        <v>927</v>
      </c>
      <c r="G232" s="226"/>
      <c r="H232" s="230">
        <v>-0.30199999999999999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124</v>
      </c>
      <c r="AU232" s="236" t="s">
        <v>79</v>
      </c>
      <c r="AV232" s="13" t="s">
        <v>79</v>
      </c>
      <c r="AW232" s="13" t="s">
        <v>31</v>
      </c>
      <c r="AX232" s="13" t="s">
        <v>69</v>
      </c>
      <c r="AY232" s="236" t="s">
        <v>114</v>
      </c>
    </row>
    <row r="233" s="13" customFormat="1">
      <c r="A233" s="13"/>
      <c r="B233" s="225"/>
      <c r="C233" s="226"/>
      <c r="D233" s="227" t="s">
        <v>124</v>
      </c>
      <c r="E233" s="228" t="s">
        <v>19</v>
      </c>
      <c r="F233" s="229" t="s">
        <v>369</v>
      </c>
      <c r="G233" s="226"/>
      <c r="H233" s="230">
        <v>-0.52800000000000002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124</v>
      </c>
      <c r="AU233" s="236" t="s">
        <v>79</v>
      </c>
      <c r="AV233" s="13" t="s">
        <v>79</v>
      </c>
      <c r="AW233" s="13" t="s">
        <v>31</v>
      </c>
      <c r="AX233" s="13" t="s">
        <v>69</v>
      </c>
      <c r="AY233" s="236" t="s">
        <v>114</v>
      </c>
    </row>
    <row r="234" s="13" customFormat="1">
      <c r="A234" s="13"/>
      <c r="B234" s="225"/>
      <c r="C234" s="226"/>
      <c r="D234" s="227" t="s">
        <v>124</v>
      </c>
      <c r="E234" s="228" t="s">
        <v>19</v>
      </c>
      <c r="F234" s="229" t="s">
        <v>928</v>
      </c>
      <c r="G234" s="226"/>
      <c r="H234" s="230">
        <v>-0.63600000000000001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124</v>
      </c>
      <c r="AU234" s="236" t="s">
        <v>79</v>
      </c>
      <c r="AV234" s="13" t="s">
        <v>79</v>
      </c>
      <c r="AW234" s="13" t="s">
        <v>31</v>
      </c>
      <c r="AX234" s="13" t="s">
        <v>69</v>
      </c>
      <c r="AY234" s="236" t="s">
        <v>114</v>
      </c>
    </row>
    <row r="235" s="13" customFormat="1">
      <c r="A235" s="13"/>
      <c r="B235" s="225"/>
      <c r="C235" s="226"/>
      <c r="D235" s="227" t="s">
        <v>124</v>
      </c>
      <c r="E235" s="228" t="s">
        <v>19</v>
      </c>
      <c r="F235" s="229" t="s">
        <v>929</v>
      </c>
      <c r="G235" s="226"/>
      <c r="H235" s="230">
        <v>-5.7750000000000004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124</v>
      </c>
      <c r="AU235" s="236" t="s">
        <v>79</v>
      </c>
      <c r="AV235" s="13" t="s">
        <v>79</v>
      </c>
      <c r="AW235" s="13" t="s">
        <v>31</v>
      </c>
      <c r="AX235" s="13" t="s">
        <v>69</v>
      </c>
      <c r="AY235" s="236" t="s">
        <v>114</v>
      </c>
    </row>
    <row r="236" s="13" customFormat="1">
      <c r="A236" s="13"/>
      <c r="B236" s="225"/>
      <c r="C236" s="226"/>
      <c r="D236" s="227" t="s">
        <v>124</v>
      </c>
      <c r="E236" s="228" t="s">
        <v>19</v>
      </c>
      <c r="F236" s="229" t="s">
        <v>930</v>
      </c>
      <c r="G236" s="226"/>
      <c r="H236" s="230">
        <v>-0.49099999999999999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124</v>
      </c>
      <c r="AU236" s="236" t="s">
        <v>79</v>
      </c>
      <c r="AV236" s="13" t="s">
        <v>79</v>
      </c>
      <c r="AW236" s="13" t="s">
        <v>31</v>
      </c>
      <c r="AX236" s="13" t="s">
        <v>69</v>
      </c>
      <c r="AY236" s="236" t="s">
        <v>114</v>
      </c>
    </row>
    <row r="237" s="16" customFormat="1">
      <c r="A237" s="16"/>
      <c r="B237" s="259"/>
      <c r="C237" s="260"/>
      <c r="D237" s="227" t="s">
        <v>124</v>
      </c>
      <c r="E237" s="261" t="s">
        <v>19</v>
      </c>
      <c r="F237" s="262" t="s">
        <v>868</v>
      </c>
      <c r="G237" s="260"/>
      <c r="H237" s="261" t="s">
        <v>19</v>
      </c>
      <c r="I237" s="263"/>
      <c r="J237" s="260"/>
      <c r="K237" s="260"/>
      <c r="L237" s="264"/>
      <c r="M237" s="265"/>
      <c r="N237" s="266"/>
      <c r="O237" s="266"/>
      <c r="P237" s="266"/>
      <c r="Q237" s="266"/>
      <c r="R237" s="266"/>
      <c r="S237" s="266"/>
      <c r="T237" s="267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68" t="s">
        <v>124</v>
      </c>
      <c r="AU237" s="268" t="s">
        <v>79</v>
      </c>
      <c r="AV237" s="16" t="s">
        <v>77</v>
      </c>
      <c r="AW237" s="16" t="s">
        <v>31</v>
      </c>
      <c r="AX237" s="16" t="s">
        <v>69</v>
      </c>
      <c r="AY237" s="268" t="s">
        <v>114</v>
      </c>
    </row>
    <row r="238" s="14" customFormat="1">
      <c r="A238" s="14"/>
      <c r="B238" s="237"/>
      <c r="C238" s="238"/>
      <c r="D238" s="227" t="s">
        <v>124</v>
      </c>
      <c r="E238" s="239" t="s">
        <v>19</v>
      </c>
      <c r="F238" s="240" t="s">
        <v>931</v>
      </c>
      <c r="G238" s="238"/>
      <c r="H238" s="241">
        <v>42.588999999999999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124</v>
      </c>
      <c r="AU238" s="247" t="s">
        <v>79</v>
      </c>
      <c r="AV238" s="14" t="s">
        <v>121</v>
      </c>
      <c r="AW238" s="14" t="s">
        <v>31</v>
      </c>
      <c r="AX238" s="14" t="s">
        <v>69</v>
      </c>
      <c r="AY238" s="247" t="s">
        <v>114</v>
      </c>
    </row>
    <row r="239" s="13" customFormat="1">
      <c r="A239" s="13"/>
      <c r="B239" s="225"/>
      <c r="C239" s="226"/>
      <c r="D239" s="227" t="s">
        <v>124</v>
      </c>
      <c r="E239" s="228" t="s">
        <v>19</v>
      </c>
      <c r="F239" s="229" t="s">
        <v>932</v>
      </c>
      <c r="G239" s="226"/>
      <c r="H239" s="230">
        <v>96.359999999999999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124</v>
      </c>
      <c r="AU239" s="236" t="s">
        <v>79</v>
      </c>
      <c r="AV239" s="13" t="s">
        <v>79</v>
      </c>
      <c r="AW239" s="13" t="s">
        <v>31</v>
      </c>
      <c r="AX239" s="13" t="s">
        <v>69</v>
      </c>
      <c r="AY239" s="236" t="s">
        <v>114</v>
      </c>
    </row>
    <row r="240" s="13" customFormat="1">
      <c r="A240" s="13"/>
      <c r="B240" s="225"/>
      <c r="C240" s="226"/>
      <c r="D240" s="227" t="s">
        <v>124</v>
      </c>
      <c r="E240" s="228" t="s">
        <v>19</v>
      </c>
      <c r="F240" s="229" t="s">
        <v>933</v>
      </c>
      <c r="G240" s="226"/>
      <c r="H240" s="230">
        <v>-2.4790000000000001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124</v>
      </c>
      <c r="AU240" s="236" t="s">
        <v>79</v>
      </c>
      <c r="AV240" s="13" t="s">
        <v>79</v>
      </c>
      <c r="AW240" s="13" t="s">
        <v>31</v>
      </c>
      <c r="AX240" s="13" t="s">
        <v>69</v>
      </c>
      <c r="AY240" s="236" t="s">
        <v>114</v>
      </c>
    </row>
    <row r="241" s="13" customFormat="1">
      <c r="A241" s="13"/>
      <c r="B241" s="225"/>
      <c r="C241" s="226"/>
      <c r="D241" s="227" t="s">
        <v>124</v>
      </c>
      <c r="E241" s="228" t="s">
        <v>19</v>
      </c>
      <c r="F241" s="229" t="s">
        <v>934</v>
      </c>
      <c r="G241" s="226"/>
      <c r="H241" s="230">
        <v>-7.6230000000000002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124</v>
      </c>
      <c r="AU241" s="236" t="s">
        <v>79</v>
      </c>
      <c r="AV241" s="13" t="s">
        <v>79</v>
      </c>
      <c r="AW241" s="13" t="s">
        <v>31</v>
      </c>
      <c r="AX241" s="13" t="s">
        <v>69</v>
      </c>
      <c r="AY241" s="236" t="s">
        <v>114</v>
      </c>
    </row>
    <row r="242" s="13" customFormat="1">
      <c r="A242" s="13"/>
      <c r="B242" s="225"/>
      <c r="C242" s="226"/>
      <c r="D242" s="227" t="s">
        <v>124</v>
      </c>
      <c r="E242" s="228" t="s">
        <v>19</v>
      </c>
      <c r="F242" s="229" t="s">
        <v>935</v>
      </c>
      <c r="G242" s="226"/>
      <c r="H242" s="230">
        <v>-7.6230000000000002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124</v>
      </c>
      <c r="AU242" s="236" t="s">
        <v>79</v>
      </c>
      <c r="AV242" s="13" t="s">
        <v>79</v>
      </c>
      <c r="AW242" s="13" t="s">
        <v>31</v>
      </c>
      <c r="AX242" s="13" t="s">
        <v>69</v>
      </c>
      <c r="AY242" s="236" t="s">
        <v>114</v>
      </c>
    </row>
    <row r="243" s="13" customFormat="1">
      <c r="A243" s="13"/>
      <c r="B243" s="225"/>
      <c r="C243" s="226"/>
      <c r="D243" s="227" t="s">
        <v>124</v>
      </c>
      <c r="E243" s="228" t="s">
        <v>19</v>
      </c>
      <c r="F243" s="229" t="s">
        <v>936</v>
      </c>
      <c r="G243" s="226"/>
      <c r="H243" s="230">
        <v>-26.015999999999998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124</v>
      </c>
      <c r="AU243" s="236" t="s">
        <v>79</v>
      </c>
      <c r="AV243" s="13" t="s">
        <v>79</v>
      </c>
      <c r="AW243" s="13" t="s">
        <v>31</v>
      </c>
      <c r="AX243" s="13" t="s">
        <v>69</v>
      </c>
      <c r="AY243" s="236" t="s">
        <v>114</v>
      </c>
    </row>
    <row r="244" s="13" customFormat="1">
      <c r="A244" s="13"/>
      <c r="B244" s="225"/>
      <c r="C244" s="226"/>
      <c r="D244" s="227" t="s">
        <v>124</v>
      </c>
      <c r="E244" s="228" t="s">
        <v>19</v>
      </c>
      <c r="F244" s="229" t="s">
        <v>937</v>
      </c>
      <c r="G244" s="226"/>
      <c r="H244" s="230">
        <v>-3.1760000000000002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124</v>
      </c>
      <c r="AU244" s="236" t="s">
        <v>79</v>
      </c>
      <c r="AV244" s="13" t="s">
        <v>79</v>
      </c>
      <c r="AW244" s="13" t="s">
        <v>31</v>
      </c>
      <c r="AX244" s="13" t="s">
        <v>69</v>
      </c>
      <c r="AY244" s="236" t="s">
        <v>114</v>
      </c>
    </row>
    <row r="245" s="13" customFormat="1">
      <c r="A245" s="13"/>
      <c r="B245" s="225"/>
      <c r="C245" s="226"/>
      <c r="D245" s="227" t="s">
        <v>124</v>
      </c>
      <c r="E245" s="228" t="s">
        <v>19</v>
      </c>
      <c r="F245" s="229" t="s">
        <v>938</v>
      </c>
      <c r="G245" s="226"/>
      <c r="H245" s="230">
        <v>-0.88300000000000001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124</v>
      </c>
      <c r="AU245" s="236" t="s">
        <v>79</v>
      </c>
      <c r="AV245" s="13" t="s">
        <v>79</v>
      </c>
      <c r="AW245" s="13" t="s">
        <v>31</v>
      </c>
      <c r="AX245" s="13" t="s">
        <v>69</v>
      </c>
      <c r="AY245" s="236" t="s">
        <v>114</v>
      </c>
    </row>
    <row r="246" s="13" customFormat="1">
      <c r="A246" s="13"/>
      <c r="B246" s="225"/>
      <c r="C246" s="226"/>
      <c r="D246" s="227" t="s">
        <v>124</v>
      </c>
      <c r="E246" s="228" t="s">
        <v>19</v>
      </c>
      <c r="F246" s="229" t="s">
        <v>939</v>
      </c>
      <c r="G246" s="226"/>
      <c r="H246" s="230">
        <v>-0.33500000000000002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124</v>
      </c>
      <c r="AU246" s="236" t="s">
        <v>79</v>
      </c>
      <c r="AV246" s="13" t="s">
        <v>79</v>
      </c>
      <c r="AW246" s="13" t="s">
        <v>31</v>
      </c>
      <c r="AX246" s="13" t="s">
        <v>69</v>
      </c>
      <c r="AY246" s="236" t="s">
        <v>114</v>
      </c>
    </row>
    <row r="247" s="13" customFormat="1">
      <c r="A247" s="13"/>
      <c r="B247" s="225"/>
      <c r="C247" s="226"/>
      <c r="D247" s="227" t="s">
        <v>124</v>
      </c>
      <c r="E247" s="228" t="s">
        <v>19</v>
      </c>
      <c r="F247" s="229" t="s">
        <v>940</v>
      </c>
      <c r="G247" s="226"/>
      <c r="H247" s="230">
        <v>-0.34599999999999997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124</v>
      </c>
      <c r="AU247" s="236" t="s">
        <v>79</v>
      </c>
      <c r="AV247" s="13" t="s">
        <v>79</v>
      </c>
      <c r="AW247" s="13" t="s">
        <v>31</v>
      </c>
      <c r="AX247" s="13" t="s">
        <v>69</v>
      </c>
      <c r="AY247" s="236" t="s">
        <v>114</v>
      </c>
    </row>
    <row r="248" s="15" customFormat="1">
      <c r="A248" s="15"/>
      <c r="B248" s="248"/>
      <c r="C248" s="249"/>
      <c r="D248" s="227" t="s">
        <v>124</v>
      </c>
      <c r="E248" s="250" t="s">
        <v>19</v>
      </c>
      <c r="F248" s="251" t="s">
        <v>941</v>
      </c>
      <c r="G248" s="249"/>
      <c r="H248" s="252">
        <v>47.878999999999998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8" t="s">
        <v>124</v>
      </c>
      <c r="AU248" s="258" t="s">
        <v>79</v>
      </c>
      <c r="AV248" s="15" t="s">
        <v>133</v>
      </c>
      <c r="AW248" s="15" t="s">
        <v>31</v>
      </c>
      <c r="AX248" s="15" t="s">
        <v>69</v>
      </c>
      <c r="AY248" s="258" t="s">
        <v>114</v>
      </c>
    </row>
    <row r="249" s="14" customFormat="1">
      <c r="A249" s="14"/>
      <c r="B249" s="237"/>
      <c r="C249" s="238"/>
      <c r="D249" s="227" t="s">
        <v>124</v>
      </c>
      <c r="E249" s="239" t="s">
        <v>19</v>
      </c>
      <c r="F249" s="240" t="s">
        <v>942</v>
      </c>
      <c r="G249" s="238"/>
      <c r="H249" s="241">
        <v>47.878999999999998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124</v>
      </c>
      <c r="AU249" s="247" t="s">
        <v>79</v>
      </c>
      <c r="AV249" s="14" t="s">
        <v>121</v>
      </c>
      <c r="AW249" s="14" t="s">
        <v>31</v>
      </c>
      <c r="AX249" s="14" t="s">
        <v>69</v>
      </c>
      <c r="AY249" s="247" t="s">
        <v>114</v>
      </c>
    </row>
    <row r="250" s="13" customFormat="1">
      <c r="A250" s="13"/>
      <c r="B250" s="225"/>
      <c r="C250" s="226"/>
      <c r="D250" s="227" t="s">
        <v>124</v>
      </c>
      <c r="E250" s="228" t="s">
        <v>19</v>
      </c>
      <c r="F250" s="229" t="s">
        <v>943</v>
      </c>
      <c r="G250" s="226"/>
      <c r="H250" s="230">
        <v>90.469999999999999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124</v>
      </c>
      <c r="AU250" s="236" t="s">
        <v>79</v>
      </c>
      <c r="AV250" s="13" t="s">
        <v>79</v>
      </c>
      <c r="AW250" s="13" t="s">
        <v>31</v>
      </c>
      <c r="AX250" s="13" t="s">
        <v>69</v>
      </c>
      <c r="AY250" s="236" t="s">
        <v>114</v>
      </c>
    </row>
    <row r="251" s="14" customFormat="1">
      <c r="A251" s="14"/>
      <c r="B251" s="237"/>
      <c r="C251" s="238"/>
      <c r="D251" s="227" t="s">
        <v>124</v>
      </c>
      <c r="E251" s="239" t="s">
        <v>19</v>
      </c>
      <c r="F251" s="240" t="s">
        <v>127</v>
      </c>
      <c r="G251" s="238"/>
      <c r="H251" s="241">
        <v>90.469999999999999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124</v>
      </c>
      <c r="AU251" s="247" t="s">
        <v>79</v>
      </c>
      <c r="AV251" s="14" t="s">
        <v>121</v>
      </c>
      <c r="AW251" s="14" t="s">
        <v>31</v>
      </c>
      <c r="AX251" s="14" t="s">
        <v>77</v>
      </c>
      <c r="AY251" s="247" t="s">
        <v>114</v>
      </c>
    </row>
    <row r="252" s="2" customFormat="1" ht="16.5" customHeight="1">
      <c r="A252" s="41"/>
      <c r="B252" s="42"/>
      <c r="C252" s="269" t="s">
        <v>306</v>
      </c>
      <c r="D252" s="269" t="s">
        <v>413</v>
      </c>
      <c r="E252" s="270" t="s">
        <v>414</v>
      </c>
      <c r="F252" s="271" t="s">
        <v>944</v>
      </c>
      <c r="G252" s="272" t="s">
        <v>355</v>
      </c>
      <c r="H252" s="273">
        <v>91.400000000000006</v>
      </c>
      <c r="I252" s="274"/>
      <c r="J252" s="275">
        <f>ROUND(I252*H252,2)</f>
        <v>0</v>
      </c>
      <c r="K252" s="271" t="s">
        <v>19</v>
      </c>
      <c r="L252" s="276"/>
      <c r="M252" s="277" t="s">
        <v>19</v>
      </c>
      <c r="N252" s="278" t="s">
        <v>40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148</v>
      </c>
      <c r="AT252" s="218" t="s">
        <v>413</v>
      </c>
      <c r="AU252" s="218" t="s">
        <v>79</v>
      </c>
      <c r="AY252" s="20" t="s">
        <v>114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77</v>
      </c>
      <c r="BK252" s="219">
        <f>ROUND(I252*H252,2)</f>
        <v>0</v>
      </c>
      <c r="BL252" s="20" t="s">
        <v>121</v>
      </c>
      <c r="BM252" s="218" t="s">
        <v>309</v>
      </c>
    </row>
    <row r="253" s="13" customFormat="1">
      <c r="A253" s="13"/>
      <c r="B253" s="225"/>
      <c r="C253" s="226"/>
      <c r="D253" s="227" t="s">
        <v>124</v>
      </c>
      <c r="E253" s="228" t="s">
        <v>19</v>
      </c>
      <c r="F253" s="229" t="s">
        <v>945</v>
      </c>
      <c r="G253" s="226"/>
      <c r="H253" s="230">
        <v>91.397999999999996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124</v>
      </c>
      <c r="AU253" s="236" t="s">
        <v>79</v>
      </c>
      <c r="AV253" s="13" t="s">
        <v>79</v>
      </c>
      <c r="AW253" s="13" t="s">
        <v>31</v>
      </c>
      <c r="AX253" s="13" t="s">
        <v>69</v>
      </c>
      <c r="AY253" s="236" t="s">
        <v>114</v>
      </c>
    </row>
    <row r="254" s="14" customFormat="1">
      <c r="A254" s="14"/>
      <c r="B254" s="237"/>
      <c r="C254" s="238"/>
      <c r="D254" s="227" t="s">
        <v>124</v>
      </c>
      <c r="E254" s="239" t="s">
        <v>19</v>
      </c>
      <c r="F254" s="240" t="s">
        <v>127</v>
      </c>
      <c r="G254" s="238"/>
      <c r="H254" s="241">
        <v>91.397999999999996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124</v>
      </c>
      <c r="AU254" s="247" t="s">
        <v>79</v>
      </c>
      <c r="AV254" s="14" t="s">
        <v>121</v>
      </c>
      <c r="AW254" s="14" t="s">
        <v>31</v>
      </c>
      <c r="AX254" s="14" t="s">
        <v>69</v>
      </c>
      <c r="AY254" s="247" t="s">
        <v>114</v>
      </c>
    </row>
    <row r="255" s="13" customFormat="1">
      <c r="A255" s="13"/>
      <c r="B255" s="225"/>
      <c r="C255" s="226"/>
      <c r="D255" s="227" t="s">
        <v>124</v>
      </c>
      <c r="E255" s="228" t="s">
        <v>19</v>
      </c>
      <c r="F255" s="229" t="s">
        <v>946</v>
      </c>
      <c r="G255" s="226"/>
      <c r="H255" s="230">
        <v>91.400000000000006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124</v>
      </c>
      <c r="AU255" s="236" t="s">
        <v>79</v>
      </c>
      <c r="AV255" s="13" t="s">
        <v>79</v>
      </c>
      <c r="AW255" s="13" t="s">
        <v>31</v>
      </c>
      <c r="AX255" s="13" t="s">
        <v>69</v>
      </c>
      <c r="AY255" s="236" t="s">
        <v>114</v>
      </c>
    </row>
    <row r="256" s="14" customFormat="1">
      <c r="A256" s="14"/>
      <c r="B256" s="237"/>
      <c r="C256" s="238"/>
      <c r="D256" s="227" t="s">
        <v>124</v>
      </c>
      <c r="E256" s="239" t="s">
        <v>19</v>
      </c>
      <c r="F256" s="240" t="s">
        <v>127</v>
      </c>
      <c r="G256" s="238"/>
      <c r="H256" s="241">
        <v>91.400000000000006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124</v>
      </c>
      <c r="AU256" s="247" t="s">
        <v>79</v>
      </c>
      <c r="AV256" s="14" t="s">
        <v>121</v>
      </c>
      <c r="AW256" s="14" t="s">
        <v>31</v>
      </c>
      <c r="AX256" s="14" t="s">
        <v>77</v>
      </c>
      <c r="AY256" s="247" t="s">
        <v>114</v>
      </c>
    </row>
    <row r="257" s="2" customFormat="1" ht="37.8" customHeight="1">
      <c r="A257" s="41"/>
      <c r="B257" s="42"/>
      <c r="C257" s="207" t="s">
        <v>213</v>
      </c>
      <c r="D257" s="207" t="s">
        <v>116</v>
      </c>
      <c r="E257" s="208" t="s">
        <v>419</v>
      </c>
      <c r="F257" s="209" t="s">
        <v>420</v>
      </c>
      <c r="G257" s="210" t="s">
        <v>183</v>
      </c>
      <c r="H257" s="211">
        <v>57.560000000000002</v>
      </c>
      <c r="I257" s="212"/>
      <c r="J257" s="213">
        <f>ROUND(I257*H257,2)</f>
        <v>0</v>
      </c>
      <c r="K257" s="209" t="s">
        <v>120</v>
      </c>
      <c r="L257" s="47"/>
      <c r="M257" s="214" t="s">
        <v>19</v>
      </c>
      <c r="N257" s="215" t="s">
        <v>40</v>
      </c>
      <c r="O257" s="87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121</v>
      </c>
      <c r="AT257" s="218" t="s">
        <v>116</v>
      </c>
      <c r="AU257" s="218" t="s">
        <v>79</v>
      </c>
      <c r="AY257" s="20" t="s">
        <v>114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77</v>
      </c>
      <c r="BK257" s="219">
        <f>ROUND(I257*H257,2)</f>
        <v>0</v>
      </c>
      <c r="BL257" s="20" t="s">
        <v>121</v>
      </c>
      <c r="BM257" s="218" t="s">
        <v>316</v>
      </c>
    </row>
    <row r="258" s="2" customFormat="1">
      <c r="A258" s="41"/>
      <c r="B258" s="42"/>
      <c r="C258" s="43"/>
      <c r="D258" s="220" t="s">
        <v>122</v>
      </c>
      <c r="E258" s="43"/>
      <c r="F258" s="221" t="s">
        <v>422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122</v>
      </c>
      <c r="AU258" s="20" t="s">
        <v>79</v>
      </c>
    </row>
    <row r="259" s="13" customFormat="1">
      <c r="A259" s="13"/>
      <c r="B259" s="225"/>
      <c r="C259" s="226"/>
      <c r="D259" s="227" t="s">
        <v>124</v>
      </c>
      <c r="E259" s="228" t="s">
        <v>19</v>
      </c>
      <c r="F259" s="229" t="s">
        <v>947</v>
      </c>
      <c r="G259" s="226"/>
      <c r="H259" s="230">
        <v>35.805999999999997</v>
      </c>
      <c r="I259" s="231"/>
      <c r="J259" s="226"/>
      <c r="K259" s="226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124</v>
      </c>
      <c r="AU259" s="236" t="s">
        <v>79</v>
      </c>
      <c r="AV259" s="13" t="s">
        <v>79</v>
      </c>
      <c r="AW259" s="13" t="s">
        <v>31</v>
      </c>
      <c r="AX259" s="13" t="s">
        <v>69</v>
      </c>
      <c r="AY259" s="236" t="s">
        <v>114</v>
      </c>
    </row>
    <row r="260" s="13" customFormat="1">
      <c r="A260" s="13"/>
      <c r="B260" s="225"/>
      <c r="C260" s="226"/>
      <c r="D260" s="227" t="s">
        <v>124</v>
      </c>
      <c r="E260" s="228" t="s">
        <v>19</v>
      </c>
      <c r="F260" s="229" t="s">
        <v>948</v>
      </c>
      <c r="G260" s="226"/>
      <c r="H260" s="230">
        <v>21.756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124</v>
      </c>
      <c r="AU260" s="236" t="s">
        <v>79</v>
      </c>
      <c r="AV260" s="13" t="s">
        <v>79</v>
      </c>
      <c r="AW260" s="13" t="s">
        <v>31</v>
      </c>
      <c r="AX260" s="13" t="s">
        <v>69</v>
      </c>
      <c r="AY260" s="236" t="s">
        <v>114</v>
      </c>
    </row>
    <row r="261" s="14" customFormat="1">
      <c r="A261" s="14"/>
      <c r="B261" s="237"/>
      <c r="C261" s="238"/>
      <c r="D261" s="227" t="s">
        <v>124</v>
      </c>
      <c r="E261" s="239" t="s">
        <v>19</v>
      </c>
      <c r="F261" s="240" t="s">
        <v>127</v>
      </c>
      <c r="G261" s="238"/>
      <c r="H261" s="241">
        <v>57.561999999999998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124</v>
      </c>
      <c r="AU261" s="247" t="s">
        <v>79</v>
      </c>
      <c r="AV261" s="14" t="s">
        <v>121</v>
      </c>
      <c r="AW261" s="14" t="s">
        <v>31</v>
      </c>
      <c r="AX261" s="14" t="s">
        <v>69</v>
      </c>
      <c r="AY261" s="247" t="s">
        <v>114</v>
      </c>
    </row>
    <row r="262" s="13" customFormat="1">
      <c r="A262" s="13"/>
      <c r="B262" s="225"/>
      <c r="C262" s="226"/>
      <c r="D262" s="227" t="s">
        <v>124</v>
      </c>
      <c r="E262" s="228" t="s">
        <v>19</v>
      </c>
      <c r="F262" s="229" t="s">
        <v>949</v>
      </c>
      <c r="G262" s="226"/>
      <c r="H262" s="230">
        <v>57.560000000000002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124</v>
      </c>
      <c r="AU262" s="236" t="s">
        <v>79</v>
      </c>
      <c r="AV262" s="13" t="s">
        <v>79</v>
      </c>
      <c r="AW262" s="13" t="s">
        <v>31</v>
      </c>
      <c r="AX262" s="13" t="s">
        <v>69</v>
      </c>
      <c r="AY262" s="236" t="s">
        <v>114</v>
      </c>
    </row>
    <row r="263" s="14" customFormat="1">
      <c r="A263" s="14"/>
      <c r="B263" s="237"/>
      <c r="C263" s="238"/>
      <c r="D263" s="227" t="s">
        <v>124</v>
      </c>
      <c r="E263" s="239" t="s">
        <v>19</v>
      </c>
      <c r="F263" s="240" t="s">
        <v>127</v>
      </c>
      <c r="G263" s="238"/>
      <c r="H263" s="241">
        <v>57.560000000000002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124</v>
      </c>
      <c r="AU263" s="247" t="s">
        <v>79</v>
      </c>
      <c r="AV263" s="14" t="s">
        <v>121</v>
      </c>
      <c r="AW263" s="14" t="s">
        <v>31</v>
      </c>
      <c r="AX263" s="14" t="s">
        <v>77</v>
      </c>
      <c r="AY263" s="247" t="s">
        <v>114</v>
      </c>
    </row>
    <row r="264" s="2" customFormat="1" ht="16.5" customHeight="1">
      <c r="A264" s="41"/>
      <c r="B264" s="42"/>
      <c r="C264" s="269" t="s">
        <v>319</v>
      </c>
      <c r="D264" s="269" t="s">
        <v>413</v>
      </c>
      <c r="E264" s="270" t="s">
        <v>429</v>
      </c>
      <c r="F264" s="271" t="s">
        <v>950</v>
      </c>
      <c r="G264" s="272" t="s">
        <v>355</v>
      </c>
      <c r="H264" s="273">
        <v>110</v>
      </c>
      <c r="I264" s="274"/>
      <c r="J264" s="275">
        <f>ROUND(I264*H264,2)</f>
        <v>0</v>
      </c>
      <c r="K264" s="271" t="s">
        <v>19</v>
      </c>
      <c r="L264" s="276"/>
      <c r="M264" s="277" t="s">
        <v>19</v>
      </c>
      <c r="N264" s="278" t="s">
        <v>40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148</v>
      </c>
      <c r="AT264" s="218" t="s">
        <v>413</v>
      </c>
      <c r="AU264" s="218" t="s">
        <v>79</v>
      </c>
      <c r="AY264" s="20" t="s">
        <v>114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77</v>
      </c>
      <c r="BK264" s="219">
        <f>ROUND(I264*H264,2)</f>
        <v>0</v>
      </c>
      <c r="BL264" s="20" t="s">
        <v>121</v>
      </c>
      <c r="BM264" s="218" t="s">
        <v>322</v>
      </c>
    </row>
    <row r="265" s="13" customFormat="1">
      <c r="A265" s="13"/>
      <c r="B265" s="225"/>
      <c r="C265" s="226"/>
      <c r="D265" s="227" t="s">
        <v>124</v>
      </c>
      <c r="E265" s="228" t="s">
        <v>19</v>
      </c>
      <c r="F265" s="229" t="s">
        <v>951</v>
      </c>
      <c r="G265" s="226"/>
      <c r="H265" s="230">
        <v>109.87600000000001</v>
      </c>
      <c r="I265" s="231"/>
      <c r="J265" s="226"/>
      <c r="K265" s="226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124</v>
      </c>
      <c r="AU265" s="236" t="s">
        <v>79</v>
      </c>
      <c r="AV265" s="13" t="s">
        <v>79</v>
      </c>
      <c r="AW265" s="13" t="s">
        <v>31</v>
      </c>
      <c r="AX265" s="13" t="s">
        <v>69</v>
      </c>
      <c r="AY265" s="236" t="s">
        <v>114</v>
      </c>
    </row>
    <row r="266" s="14" customFormat="1">
      <c r="A266" s="14"/>
      <c r="B266" s="237"/>
      <c r="C266" s="238"/>
      <c r="D266" s="227" t="s">
        <v>124</v>
      </c>
      <c r="E266" s="239" t="s">
        <v>19</v>
      </c>
      <c r="F266" s="240" t="s">
        <v>127</v>
      </c>
      <c r="G266" s="238"/>
      <c r="H266" s="241">
        <v>109.87600000000001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124</v>
      </c>
      <c r="AU266" s="247" t="s">
        <v>79</v>
      </c>
      <c r="AV266" s="14" t="s">
        <v>121</v>
      </c>
      <c r="AW266" s="14" t="s">
        <v>31</v>
      </c>
      <c r="AX266" s="14" t="s">
        <v>69</v>
      </c>
      <c r="AY266" s="247" t="s">
        <v>114</v>
      </c>
    </row>
    <row r="267" s="13" customFormat="1">
      <c r="A267" s="13"/>
      <c r="B267" s="225"/>
      <c r="C267" s="226"/>
      <c r="D267" s="227" t="s">
        <v>124</v>
      </c>
      <c r="E267" s="228" t="s">
        <v>19</v>
      </c>
      <c r="F267" s="229" t="s">
        <v>538</v>
      </c>
      <c r="G267" s="226"/>
      <c r="H267" s="230">
        <v>110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124</v>
      </c>
      <c r="AU267" s="236" t="s">
        <v>79</v>
      </c>
      <c r="AV267" s="13" t="s">
        <v>79</v>
      </c>
      <c r="AW267" s="13" t="s">
        <v>31</v>
      </c>
      <c r="AX267" s="13" t="s">
        <v>69</v>
      </c>
      <c r="AY267" s="236" t="s">
        <v>114</v>
      </c>
    </row>
    <row r="268" s="14" customFormat="1">
      <c r="A268" s="14"/>
      <c r="B268" s="237"/>
      <c r="C268" s="238"/>
      <c r="D268" s="227" t="s">
        <v>124</v>
      </c>
      <c r="E268" s="239" t="s">
        <v>19</v>
      </c>
      <c r="F268" s="240" t="s">
        <v>127</v>
      </c>
      <c r="G268" s="238"/>
      <c r="H268" s="241">
        <v>110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124</v>
      </c>
      <c r="AU268" s="247" t="s">
        <v>79</v>
      </c>
      <c r="AV268" s="14" t="s">
        <v>121</v>
      </c>
      <c r="AW268" s="14" t="s">
        <v>31</v>
      </c>
      <c r="AX268" s="14" t="s">
        <v>77</v>
      </c>
      <c r="AY268" s="247" t="s">
        <v>114</v>
      </c>
    </row>
    <row r="269" s="2" customFormat="1" ht="24.15" customHeight="1">
      <c r="A269" s="41"/>
      <c r="B269" s="42"/>
      <c r="C269" s="207" t="s">
        <v>220</v>
      </c>
      <c r="D269" s="207" t="s">
        <v>116</v>
      </c>
      <c r="E269" s="208" t="s">
        <v>952</v>
      </c>
      <c r="F269" s="209" t="s">
        <v>953</v>
      </c>
      <c r="G269" s="210" t="s">
        <v>119</v>
      </c>
      <c r="H269" s="211">
        <v>19.199999999999999</v>
      </c>
      <c r="I269" s="212"/>
      <c r="J269" s="213">
        <f>ROUND(I269*H269,2)</f>
        <v>0</v>
      </c>
      <c r="K269" s="209" t="s">
        <v>120</v>
      </c>
      <c r="L269" s="47"/>
      <c r="M269" s="214" t="s">
        <v>19</v>
      </c>
      <c r="N269" s="215" t="s">
        <v>40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121</v>
      </c>
      <c r="AT269" s="218" t="s">
        <v>116</v>
      </c>
      <c r="AU269" s="218" t="s">
        <v>79</v>
      </c>
      <c r="AY269" s="20" t="s">
        <v>114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77</v>
      </c>
      <c r="BK269" s="219">
        <f>ROUND(I269*H269,2)</f>
        <v>0</v>
      </c>
      <c r="BL269" s="20" t="s">
        <v>121</v>
      </c>
      <c r="BM269" s="218" t="s">
        <v>328</v>
      </c>
    </row>
    <row r="270" s="2" customFormat="1">
      <c r="A270" s="41"/>
      <c r="B270" s="42"/>
      <c r="C270" s="43"/>
      <c r="D270" s="220" t="s">
        <v>122</v>
      </c>
      <c r="E270" s="43"/>
      <c r="F270" s="221" t="s">
        <v>954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122</v>
      </c>
      <c r="AU270" s="20" t="s">
        <v>79</v>
      </c>
    </row>
    <row r="271" s="13" customFormat="1">
      <c r="A271" s="13"/>
      <c r="B271" s="225"/>
      <c r="C271" s="226"/>
      <c r="D271" s="227" t="s">
        <v>124</v>
      </c>
      <c r="E271" s="228" t="s">
        <v>19</v>
      </c>
      <c r="F271" s="229" t="s">
        <v>873</v>
      </c>
      <c r="G271" s="226"/>
      <c r="H271" s="230">
        <v>19.198</v>
      </c>
      <c r="I271" s="231"/>
      <c r="J271" s="226"/>
      <c r="K271" s="226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124</v>
      </c>
      <c r="AU271" s="236" t="s">
        <v>79</v>
      </c>
      <c r="AV271" s="13" t="s">
        <v>79</v>
      </c>
      <c r="AW271" s="13" t="s">
        <v>31</v>
      </c>
      <c r="AX271" s="13" t="s">
        <v>69</v>
      </c>
      <c r="AY271" s="236" t="s">
        <v>114</v>
      </c>
    </row>
    <row r="272" s="14" customFormat="1">
      <c r="A272" s="14"/>
      <c r="B272" s="237"/>
      <c r="C272" s="238"/>
      <c r="D272" s="227" t="s">
        <v>124</v>
      </c>
      <c r="E272" s="239" t="s">
        <v>19</v>
      </c>
      <c r="F272" s="240" t="s">
        <v>127</v>
      </c>
      <c r="G272" s="238"/>
      <c r="H272" s="241">
        <v>19.198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124</v>
      </c>
      <c r="AU272" s="247" t="s">
        <v>79</v>
      </c>
      <c r="AV272" s="14" t="s">
        <v>121</v>
      </c>
      <c r="AW272" s="14" t="s">
        <v>31</v>
      </c>
      <c r="AX272" s="14" t="s">
        <v>69</v>
      </c>
      <c r="AY272" s="247" t="s">
        <v>114</v>
      </c>
    </row>
    <row r="273" s="13" customFormat="1">
      <c r="A273" s="13"/>
      <c r="B273" s="225"/>
      <c r="C273" s="226"/>
      <c r="D273" s="227" t="s">
        <v>124</v>
      </c>
      <c r="E273" s="228" t="s">
        <v>19</v>
      </c>
      <c r="F273" s="229" t="s">
        <v>874</v>
      </c>
      <c r="G273" s="226"/>
      <c r="H273" s="230">
        <v>19.199999999999999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124</v>
      </c>
      <c r="AU273" s="236" t="s">
        <v>79</v>
      </c>
      <c r="AV273" s="13" t="s">
        <v>79</v>
      </c>
      <c r="AW273" s="13" t="s">
        <v>31</v>
      </c>
      <c r="AX273" s="13" t="s">
        <v>69</v>
      </c>
      <c r="AY273" s="236" t="s">
        <v>114</v>
      </c>
    </row>
    <row r="274" s="14" customFormat="1">
      <c r="A274" s="14"/>
      <c r="B274" s="237"/>
      <c r="C274" s="238"/>
      <c r="D274" s="227" t="s">
        <v>124</v>
      </c>
      <c r="E274" s="239" t="s">
        <v>19</v>
      </c>
      <c r="F274" s="240" t="s">
        <v>127</v>
      </c>
      <c r="G274" s="238"/>
      <c r="H274" s="241">
        <v>19.199999999999999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124</v>
      </c>
      <c r="AU274" s="247" t="s">
        <v>79</v>
      </c>
      <c r="AV274" s="14" t="s">
        <v>121</v>
      </c>
      <c r="AW274" s="14" t="s">
        <v>31</v>
      </c>
      <c r="AX274" s="14" t="s">
        <v>77</v>
      </c>
      <c r="AY274" s="247" t="s">
        <v>114</v>
      </c>
    </row>
    <row r="275" s="2" customFormat="1" ht="16.5" customHeight="1">
      <c r="A275" s="41"/>
      <c r="B275" s="42"/>
      <c r="C275" s="269" t="s">
        <v>331</v>
      </c>
      <c r="D275" s="269" t="s">
        <v>413</v>
      </c>
      <c r="E275" s="270" t="s">
        <v>442</v>
      </c>
      <c r="F275" s="271" t="s">
        <v>443</v>
      </c>
      <c r="G275" s="272" t="s">
        <v>444</v>
      </c>
      <c r="H275" s="273">
        <v>0.5</v>
      </c>
      <c r="I275" s="274"/>
      <c r="J275" s="275">
        <f>ROUND(I275*H275,2)</f>
        <v>0</v>
      </c>
      <c r="K275" s="271" t="s">
        <v>120</v>
      </c>
      <c r="L275" s="276"/>
      <c r="M275" s="277" t="s">
        <v>19</v>
      </c>
      <c r="N275" s="278" t="s">
        <v>40</v>
      </c>
      <c r="O275" s="87"/>
      <c r="P275" s="216">
        <f>O275*H275</f>
        <v>0</v>
      </c>
      <c r="Q275" s="216">
        <v>0.001</v>
      </c>
      <c r="R275" s="216">
        <f>Q275*H275</f>
        <v>0.00050000000000000001</v>
      </c>
      <c r="S275" s="216">
        <v>0</v>
      </c>
      <c r="T275" s="217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8" t="s">
        <v>148</v>
      </c>
      <c r="AT275" s="218" t="s">
        <v>413</v>
      </c>
      <c r="AU275" s="218" t="s">
        <v>79</v>
      </c>
      <c r="AY275" s="20" t="s">
        <v>114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20" t="s">
        <v>77</v>
      </c>
      <c r="BK275" s="219">
        <f>ROUND(I275*H275,2)</f>
        <v>0</v>
      </c>
      <c r="BL275" s="20" t="s">
        <v>121</v>
      </c>
      <c r="BM275" s="218" t="s">
        <v>334</v>
      </c>
    </row>
    <row r="276" s="13" customFormat="1">
      <c r="A276" s="13"/>
      <c r="B276" s="225"/>
      <c r="C276" s="226"/>
      <c r="D276" s="227" t="s">
        <v>124</v>
      </c>
      <c r="E276" s="228" t="s">
        <v>19</v>
      </c>
      <c r="F276" s="229" t="s">
        <v>955</v>
      </c>
      <c r="G276" s="226"/>
      <c r="H276" s="230">
        <v>0.49399999999999999</v>
      </c>
      <c r="I276" s="231"/>
      <c r="J276" s="226"/>
      <c r="K276" s="226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124</v>
      </c>
      <c r="AU276" s="236" t="s">
        <v>79</v>
      </c>
      <c r="AV276" s="13" t="s">
        <v>79</v>
      </c>
      <c r="AW276" s="13" t="s">
        <v>31</v>
      </c>
      <c r="AX276" s="13" t="s">
        <v>69</v>
      </c>
      <c r="AY276" s="236" t="s">
        <v>114</v>
      </c>
    </row>
    <row r="277" s="14" customFormat="1">
      <c r="A277" s="14"/>
      <c r="B277" s="237"/>
      <c r="C277" s="238"/>
      <c r="D277" s="227" t="s">
        <v>124</v>
      </c>
      <c r="E277" s="239" t="s">
        <v>19</v>
      </c>
      <c r="F277" s="240" t="s">
        <v>127</v>
      </c>
      <c r="G277" s="238"/>
      <c r="H277" s="241">
        <v>0.49399999999999999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124</v>
      </c>
      <c r="AU277" s="247" t="s">
        <v>79</v>
      </c>
      <c r="AV277" s="14" t="s">
        <v>121</v>
      </c>
      <c r="AW277" s="14" t="s">
        <v>31</v>
      </c>
      <c r="AX277" s="14" t="s">
        <v>69</v>
      </c>
      <c r="AY277" s="247" t="s">
        <v>114</v>
      </c>
    </row>
    <row r="278" s="13" customFormat="1">
      <c r="A278" s="13"/>
      <c r="B278" s="225"/>
      <c r="C278" s="226"/>
      <c r="D278" s="227" t="s">
        <v>124</v>
      </c>
      <c r="E278" s="228" t="s">
        <v>19</v>
      </c>
      <c r="F278" s="229" t="s">
        <v>956</v>
      </c>
      <c r="G278" s="226"/>
      <c r="H278" s="230">
        <v>0.5</v>
      </c>
      <c r="I278" s="231"/>
      <c r="J278" s="226"/>
      <c r="K278" s="226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124</v>
      </c>
      <c r="AU278" s="236" t="s">
        <v>79</v>
      </c>
      <c r="AV278" s="13" t="s">
        <v>79</v>
      </c>
      <c r="AW278" s="13" t="s">
        <v>31</v>
      </c>
      <c r="AX278" s="13" t="s">
        <v>69</v>
      </c>
      <c r="AY278" s="236" t="s">
        <v>114</v>
      </c>
    </row>
    <row r="279" s="14" customFormat="1">
      <c r="A279" s="14"/>
      <c r="B279" s="237"/>
      <c r="C279" s="238"/>
      <c r="D279" s="227" t="s">
        <v>124</v>
      </c>
      <c r="E279" s="239" t="s">
        <v>19</v>
      </c>
      <c r="F279" s="240" t="s">
        <v>127</v>
      </c>
      <c r="G279" s="238"/>
      <c r="H279" s="241">
        <v>0.5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124</v>
      </c>
      <c r="AU279" s="247" t="s">
        <v>79</v>
      </c>
      <c r="AV279" s="14" t="s">
        <v>121</v>
      </c>
      <c r="AW279" s="14" t="s">
        <v>31</v>
      </c>
      <c r="AX279" s="14" t="s">
        <v>77</v>
      </c>
      <c r="AY279" s="247" t="s">
        <v>114</v>
      </c>
    </row>
    <row r="280" s="2" customFormat="1" ht="21.75" customHeight="1">
      <c r="A280" s="41"/>
      <c r="B280" s="42"/>
      <c r="C280" s="207" t="s">
        <v>225</v>
      </c>
      <c r="D280" s="207" t="s">
        <v>116</v>
      </c>
      <c r="E280" s="208" t="s">
        <v>957</v>
      </c>
      <c r="F280" s="209" t="s">
        <v>958</v>
      </c>
      <c r="G280" s="210" t="s">
        <v>119</v>
      </c>
      <c r="H280" s="211">
        <v>19.199999999999999</v>
      </c>
      <c r="I280" s="212"/>
      <c r="J280" s="213">
        <f>ROUND(I280*H280,2)</f>
        <v>0</v>
      </c>
      <c r="K280" s="209" t="s">
        <v>120</v>
      </c>
      <c r="L280" s="47"/>
      <c r="M280" s="214" t="s">
        <v>19</v>
      </c>
      <c r="N280" s="215" t="s">
        <v>40</v>
      </c>
      <c r="O280" s="87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121</v>
      </c>
      <c r="AT280" s="218" t="s">
        <v>116</v>
      </c>
      <c r="AU280" s="218" t="s">
        <v>79</v>
      </c>
      <c r="AY280" s="20" t="s">
        <v>114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20" t="s">
        <v>77</v>
      </c>
      <c r="BK280" s="219">
        <f>ROUND(I280*H280,2)</f>
        <v>0</v>
      </c>
      <c r="BL280" s="20" t="s">
        <v>121</v>
      </c>
      <c r="BM280" s="218" t="s">
        <v>338</v>
      </c>
    </row>
    <row r="281" s="2" customFormat="1">
      <c r="A281" s="41"/>
      <c r="B281" s="42"/>
      <c r="C281" s="43"/>
      <c r="D281" s="220" t="s">
        <v>122</v>
      </c>
      <c r="E281" s="43"/>
      <c r="F281" s="221" t="s">
        <v>959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122</v>
      </c>
      <c r="AU281" s="20" t="s">
        <v>79</v>
      </c>
    </row>
    <row r="282" s="13" customFormat="1">
      <c r="A282" s="13"/>
      <c r="B282" s="225"/>
      <c r="C282" s="226"/>
      <c r="D282" s="227" t="s">
        <v>124</v>
      </c>
      <c r="E282" s="228" t="s">
        <v>19</v>
      </c>
      <c r="F282" s="229" t="s">
        <v>873</v>
      </c>
      <c r="G282" s="226"/>
      <c r="H282" s="230">
        <v>19.198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124</v>
      </c>
      <c r="AU282" s="236" t="s">
        <v>79</v>
      </c>
      <c r="AV282" s="13" t="s">
        <v>79</v>
      </c>
      <c r="AW282" s="13" t="s">
        <v>31</v>
      </c>
      <c r="AX282" s="13" t="s">
        <v>69</v>
      </c>
      <c r="AY282" s="236" t="s">
        <v>114</v>
      </c>
    </row>
    <row r="283" s="15" customFormat="1">
      <c r="A283" s="15"/>
      <c r="B283" s="248"/>
      <c r="C283" s="249"/>
      <c r="D283" s="227" t="s">
        <v>124</v>
      </c>
      <c r="E283" s="250" t="s">
        <v>19</v>
      </c>
      <c r="F283" s="251" t="s">
        <v>865</v>
      </c>
      <c r="G283" s="249"/>
      <c r="H283" s="252">
        <v>19.198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124</v>
      </c>
      <c r="AU283" s="258" t="s">
        <v>79</v>
      </c>
      <c r="AV283" s="15" t="s">
        <v>133</v>
      </c>
      <c r="AW283" s="15" t="s">
        <v>31</v>
      </c>
      <c r="AX283" s="15" t="s">
        <v>69</v>
      </c>
      <c r="AY283" s="258" t="s">
        <v>114</v>
      </c>
    </row>
    <row r="284" s="14" customFormat="1">
      <c r="A284" s="14"/>
      <c r="B284" s="237"/>
      <c r="C284" s="238"/>
      <c r="D284" s="227" t="s">
        <v>124</v>
      </c>
      <c r="E284" s="239" t="s">
        <v>19</v>
      </c>
      <c r="F284" s="240" t="s">
        <v>127</v>
      </c>
      <c r="G284" s="238"/>
      <c r="H284" s="241">
        <v>19.198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124</v>
      </c>
      <c r="AU284" s="247" t="s">
        <v>79</v>
      </c>
      <c r="AV284" s="14" t="s">
        <v>121</v>
      </c>
      <c r="AW284" s="14" t="s">
        <v>31</v>
      </c>
      <c r="AX284" s="14" t="s">
        <v>69</v>
      </c>
      <c r="AY284" s="247" t="s">
        <v>114</v>
      </c>
    </row>
    <row r="285" s="13" customFormat="1">
      <c r="A285" s="13"/>
      <c r="B285" s="225"/>
      <c r="C285" s="226"/>
      <c r="D285" s="227" t="s">
        <v>124</v>
      </c>
      <c r="E285" s="228" t="s">
        <v>19</v>
      </c>
      <c r="F285" s="229" t="s">
        <v>874</v>
      </c>
      <c r="G285" s="226"/>
      <c r="H285" s="230">
        <v>19.199999999999999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124</v>
      </c>
      <c r="AU285" s="236" t="s">
        <v>79</v>
      </c>
      <c r="AV285" s="13" t="s">
        <v>79</v>
      </c>
      <c r="AW285" s="13" t="s">
        <v>31</v>
      </c>
      <c r="AX285" s="13" t="s">
        <v>69</v>
      </c>
      <c r="AY285" s="236" t="s">
        <v>114</v>
      </c>
    </row>
    <row r="286" s="14" customFormat="1">
      <c r="A286" s="14"/>
      <c r="B286" s="237"/>
      <c r="C286" s="238"/>
      <c r="D286" s="227" t="s">
        <v>124</v>
      </c>
      <c r="E286" s="239" t="s">
        <v>19</v>
      </c>
      <c r="F286" s="240" t="s">
        <v>127</v>
      </c>
      <c r="G286" s="238"/>
      <c r="H286" s="241">
        <v>19.199999999999999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124</v>
      </c>
      <c r="AU286" s="247" t="s">
        <v>79</v>
      </c>
      <c r="AV286" s="14" t="s">
        <v>121</v>
      </c>
      <c r="AW286" s="14" t="s">
        <v>31</v>
      </c>
      <c r="AX286" s="14" t="s">
        <v>77</v>
      </c>
      <c r="AY286" s="247" t="s">
        <v>114</v>
      </c>
    </row>
    <row r="287" s="12" customFormat="1" ht="22.8" customHeight="1">
      <c r="A287" s="12"/>
      <c r="B287" s="191"/>
      <c r="C287" s="192"/>
      <c r="D287" s="193" t="s">
        <v>68</v>
      </c>
      <c r="E287" s="205" t="s">
        <v>79</v>
      </c>
      <c r="F287" s="205" t="s">
        <v>448</v>
      </c>
      <c r="G287" s="192"/>
      <c r="H287" s="192"/>
      <c r="I287" s="195"/>
      <c r="J287" s="206">
        <f>BK287</f>
        <v>0</v>
      </c>
      <c r="K287" s="192"/>
      <c r="L287" s="197"/>
      <c r="M287" s="198"/>
      <c r="N287" s="199"/>
      <c r="O287" s="199"/>
      <c r="P287" s="200">
        <f>SUM(P288:P295)</f>
        <v>0</v>
      </c>
      <c r="Q287" s="199"/>
      <c r="R287" s="200">
        <f>SUM(R288:R295)</f>
        <v>9.0197104319999983</v>
      </c>
      <c r="S287" s="199"/>
      <c r="T287" s="201">
        <f>SUM(T288:T295)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2" t="s">
        <v>77</v>
      </c>
      <c r="AT287" s="203" t="s">
        <v>68</v>
      </c>
      <c r="AU287" s="203" t="s">
        <v>77</v>
      </c>
      <c r="AY287" s="202" t="s">
        <v>114</v>
      </c>
      <c r="BK287" s="204">
        <f>SUM(BK288:BK295)</f>
        <v>0</v>
      </c>
    </row>
    <row r="288" s="2" customFormat="1" ht="37.8" customHeight="1">
      <c r="A288" s="41"/>
      <c r="B288" s="42"/>
      <c r="C288" s="207" t="s">
        <v>341</v>
      </c>
      <c r="D288" s="207" t="s">
        <v>116</v>
      </c>
      <c r="E288" s="208" t="s">
        <v>450</v>
      </c>
      <c r="F288" s="209" t="s">
        <v>451</v>
      </c>
      <c r="G288" s="210" t="s">
        <v>195</v>
      </c>
      <c r="H288" s="211">
        <v>21</v>
      </c>
      <c r="I288" s="212"/>
      <c r="J288" s="213">
        <f>ROUND(I288*H288,2)</f>
        <v>0</v>
      </c>
      <c r="K288" s="209" t="s">
        <v>120</v>
      </c>
      <c r="L288" s="47"/>
      <c r="M288" s="214" t="s">
        <v>19</v>
      </c>
      <c r="N288" s="215" t="s">
        <v>40</v>
      </c>
      <c r="O288" s="87"/>
      <c r="P288" s="216">
        <f>O288*H288</f>
        <v>0</v>
      </c>
      <c r="Q288" s="216">
        <v>0.17992639999999999</v>
      </c>
      <c r="R288" s="216">
        <f>Q288*H288</f>
        <v>3.7784543999999998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121</v>
      </c>
      <c r="AT288" s="218" t="s">
        <v>116</v>
      </c>
      <c r="AU288" s="218" t="s">
        <v>79</v>
      </c>
      <c r="AY288" s="20" t="s">
        <v>114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77</v>
      </c>
      <c r="BK288" s="219">
        <f>ROUND(I288*H288,2)</f>
        <v>0</v>
      </c>
      <c r="BL288" s="20" t="s">
        <v>121</v>
      </c>
      <c r="BM288" s="218" t="s">
        <v>344</v>
      </c>
    </row>
    <row r="289" s="2" customFormat="1">
      <c r="A289" s="41"/>
      <c r="B289" s="42"/>
      <c r="C289" s="43"/>
      <c r="D289" s="220" t="s">
        <v>122</v>
      </c>
      <c r="E289" s="43"/>
      <c r="F289" s="221" t="s">
        <v>453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122</v>
      </c>
      <c r="AU289" s="20" t="s">
        <v>79</v>
      </c>
    </row>
    <row r="290" s="13" customFormat="1">
      <c r="A290" s="13"/>
      <c r="B290" s="225"/>
      <c r="C290" s="226"/>
      <c r="D290" s="227" t="s">
        <v>124</v>
      </c>
      <c r="E290" s="228" t="s">
        <v>19</v>
      </c>
      <c r="F290" s="229" t="s">
        <v>960</v>
      </c>
      <c r="G290" s="226"/>
      <c r="H290" s="230">
        <v>21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124</v>
      </c>
      <c r="AU290" s="236" t="s">
        <v>79</v>
      </c>
      <c r="AV290" s="13" t="s">
        <v>79</v>
      </c>
      <c r="AW290" s="13" t="s">
        <v>31</v>
      </c>
      <c r="AX290" s="13" t="s">
        <v>69</v>
      </c>
      <c r="AY290" s="236" t="s">
        <v>114</v>
      </c>
    </row>
    <row r="291" s="14" customFormat="1">
      <c r="A291" s="14"/>
      <c r="B291" s="237"/>
      <c r="C291" s="238"/>
      <c r="D291" s="227" t="s">
        <v>124</v>
      </c>
      <c r="E291" s="239" t="s">
        <v>19</v>
      </c>
      <c r="F291" s="240" t="s">
        <v>127</v>
      </c>
      <c r="G291" s="238"/>
      <c r="H291" s="241">
        <v>21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7" t="s">
        <v>124</v>
      </c>
      <c r="AU291" s="247" t="s">
        <v>79</v>
      </c>
      <c r="AV291" s="14" t="s">
        <v>121</v>
      </c>
      <c r="AW291" s="14" t="s">
        <v>31</v>
      </c>
      <c r="AX291" s="14" t="s">
        <v>77</v>
      </c>
      <c r="AY291" s="247" t="s">
        <v>114</v>
      </c>
    </row>
    <row r="292" s="2" customFormat="1" ht="37.8" customHeight="1">
      <c r="A292" s="41"/>
      <c r="B292" s="42"/>
      <c r="C292" s="207" t="s">
        <v>231</v>
      </c>
      <c r="D292" s="207" t="s">
        <v>116</v>
      </c>
      <c r="E292" s="208" t="s">
        <v>961</v>
      </c>
      <c r="F292" s="209" t="s">
        <v>451</v>
      </c>
      <c r="G292" s="210" t="s">
        <v>195</v>
      </c>
      <c r="H292" s="211">
        <v>29.129999999999999</v>
      </c>
      <c r="I292" s="212"/>
      <c r="J292" s="213">
        <f>ROUND(I292*H292,2)</f>
        <v>0</v>
      </c>
      <c r="K292" s="209" t="s">
        <v>120</v>
      </c>
      <c r="L292" s="47"/>
      <c r="M292" s="214" t="s">
        <v>19</v>
      </c>
      <c r="N292" s="215" t="s">
        <v>40</v>
      </c>
      <c r="O292" s="87"/>
      <c r="P292" s="216">
        <f>O292*H292</f>
        <v>0</v>
      </c>
      <c r="Q292" s="216">
        <v>0.17992639999999999</v>
      </c>
      <c r="R292" s="216">
        <f>Q292*H292</f>
        <v>5.241256031999999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121</v>
      </c>
      <c r="AT292" s="218" t="s">
        <v>116</v>
      </c>
      <c r="AU292" s="218" t="s">
        <v>79</v>
      </c>
      <c r="AY292" s="20" t="s">
        <v>114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77</v>
      </c>
      <c r="BK292" s="219">
        <f>ROUND(I292*H292,2)</f>
        <v>0</v>
      </c>
      <c r="BL292" s="20" t="s">
        <v>121</v>
      </c>
      <c r="BM292" s="218" t="s">
        <v>349</v>
      </c>
    </row>
    <row r="293" s="2" customFormat="1">
      <c r="A293" s="41"/>
      <c r="B293" s="42"/>
      <c r="C293" s="43"/>
      <c r="D293" s="220" t="s">
        <v>122</v>
      </c>
      <c r="E293" s="43"/>
      <c r="F293" s="221" t="s">
        <v>962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122</v>
      </c>
      <c r="AU293" s="20" t="s">
        <v>79</v>
      </c>
    </row>
    <row r="294" s="13" customFormat="1">
      <c r="A294" s="13"/>
      <c r="B294" s="225"/>
      <c r="C294" s="226"/>
      <c r="D294" s="227" t="s">
        <v>124</v>
      </c>
      <c r="E294" s="228" t="s">
        <v>19</v>
      </c>
      <c r="F294" s="229" t="s">
        <v>963</v>
      </c>
      <c r="G294" s="226"/>
      <c r="H294" s="230">
        <v>29.129999999999999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124</v>
      </c>
      <c r="AU294" s="236" t="s">
        <v>79</v>
      </c>
      <c r="AV294" s="13" t="s">
        <v>79</v>
      </c>
      <c r="AW294" s="13" t="s">
        <v>31</v>
      </c>
      <c r="AX294" s="13" t="s">
        <v>69</v>
      </c>
      <c r="AY294" s="236" t="s">
        <v>114</v>
      </c>
    </row>
    <row r="295" s="14" customFormat="1">
      <c r="A295" s="14"/>
      <c r="B295" s="237"/>
      <c r="C295" s="238"/>
      <c r="D295" s="227" t="s">
        <v>124</v>
      </c>
      <c r="E295" s="239" t="s">
        <v>19</v>
      </c>
      <c r="F295" s="240" t="s">
        <v>127</v>
      </c>
      <c r="G295" s="238"/>
      <c r="H295" s="241">
        <v>29.129999999999999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124</v>
      </c>
      <c r="AU295" s="247" t="s">
        <v>79</v>
      </c>
      <c r="AV295" s="14" t="s">
        <v>121</v>
      </c>
      <c r="AW295" s="14" t="s">
        <v>31</v>
      </c>
      <c r="AX295" s="14" t="s">
        <v>77</v>
      </c>
      <c r="AY295" s="247" t="s">
        <v>114</v>
      </c>
    </row>
    <row r="296" s="12" customFormat="1" ht="22.8" customHeight="1">
      <c r="A296" s="12"/>
      <c r="B296" s="191"/>
      <c r="C296" s="192"/>
      <c r="D296" s="193" t="s">
        <v>68</v>
      </c>
      <c r="E296" s="205" t="s">
        <v>133</v>
      </c>
      <c r="F296" s="205" t="s">
        <v>456</v>
      </c>
      <c r="G296" s="192"/>
      <c r="H296" s="192"/>
      <c r="I296" s="195"/>
      <c r="J296" s="206">
        <f>BK296</f>
        <v>0</v>
      </c>
      <c r="K296" s="192"/>
      <c r="L296" s="197"/>
      <c r="M296" s="198"/>
      <c r="N296" s="199"/>
      <c r="O296" s="199"/>
      <c r="P296" s="200">
        <f>SUM(P297:P300)</f>
        <v>0</v>
      </c>
      <c r="Q296" s="199"/>
      <c r="R296" s="200">
        <f>SUM(R297:R300)</f>
        <v>0</v>
      </c>
      <c r="S296" s="199"/>
      <c r="T296" s="201">
        <f>SUM(T297:T300)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2" t="s">
        <v>77</v>
      </c>
      <c r="AT296" s="203" t="s">
        <v>68</v>
      </c>
      <c r="AU296" s="203" t="s">
        <v>77</v>
      </c>
      <c r="AY296" s="202" t="s">
        <v>114</v>
      </c>
      <c r="BK296" s="204">
        <f>SUM(BK297:BK300)</f>
        <v>0</v>
      </c>
    </row>
    <row r="297" s="2" customFormat="1" ht="16.5" customHeight="1">
      <c r="A297" s="41"/>
      <c r="B297" s="42"/>
      <c r="C297" s="207" t="s">
        <v>352</v>
      </c>
      <c r="D297" s="207" t="s">
        <v>116</v>
      </c>
      <c r="E297" s="208" t="s">
        <v>457</v>
      </c>
      <c r="F297" s="209" t="s">
        <v>458</v>
      </c>
      <c r="G297" s="210" t="s">
        <v>195</v>
      </c>
      <c r="H297" s="211">
        <v>50.130000000000003</v>
      </c>
      <c r="I297" s="212"/>
      <c r="J297" s="213">
        <f>ROUND(I297*H297,2)</f>
        <v>0</v>
      </c>
      <c r="K297" s="209" t="s">
        <v>120</v>
      </c>
      <c r="L297" s="47"/>
      <c r="M297" s="214" t="s">
        <v>19</v>
      </c>
      <c r="N297" s="215" t="s">
        <v>40</v>
      </c>
      <c r="O297" s="87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121</v>
      </c>
      <c r="AT297" s="218" t="s">
        <v>116</v>
      </c>
      <c r="AU297" s="218" t="s">
        <v>79</v>
      </c>
      <c r="AY297" s="20" t="s">
        <v>114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77</v>
      </c>
      <c r="BK297" s="219">
        <f>ROUND(I297*H297,2)</f>
        <v>0</v>
      </c>
      <c r="BL297" s="20" t="s">
        <v>121</v>
      </c>
      <c r="BM297" s="218" t="s">
        <v>356</v>
      </c>
    </row>
    <row r="298" s="2" customFormat="1">
      <c r="A298" s="41"/>
      <c r="B298" s="42"/>
      <c r="C298" s="43"/>
      <c r="D298" s="220" t="s">
        <v>122</v>
      </c>
      <c r="E298" s="43"/>
      <c r="F298" s="221" t="s">
        <v>460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122</v>
      </c>
      <c r="AU298" s="20" t="s">
        <v>79</v>
      </c>
    </row>
    <row r="299" s="13" customFormat="1">
      <c r="A299" s="13"/>
      <c r="B299" s="225"/>
      <c r="C299" s="226"/>
      <c r="D299" s="227" t="s">
        <v>124</v>
      </c>
      <c r="E299" s="228" t="s">
        <v>19</v>
      </c>
      <c r="F299" s="229" t="s">
        <v>964</v>
      </c>
      <c r="G299" s="226"/>
      <c r="H299" s="230">
        <v>50.130000000000003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124</v>
      </c>
      <c r="AU299" s="236" t="s">
        <v>79</v>
      </c>
      <c r="AV299" s="13" t="s">
        <v>79</v>
      </c>
      <c r="AW299" s="13" t="s">
        <v>31</v>
      </c>
      <c r="AX299" s="13" t="s">
        <v>69</v>
      </c>
      <c r="AY299" s="236" t="s">
        <v>114</v>
      </c>
    </row>
    <row r="300" s="14" customFormat="1">
      <c r="A300" s="14"/>
      <c r="B300" s="237"/>
      <c r="C300" s="238"/>
      <c r="D300" s="227" t="s">
        <v>124</v>
      </c>
      <c r="E300" s="239" t="s">
        <v>19</v>
      </c>
      <c r="F300" s="240" t="s">
        <v>127</v>
      </c>
      <c r="G300" s="238"/>
      <c r="H300" s="241">
        <v>50.130000000000003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124</v>
      </c>
      <c r="AU300" s="247" t="s">
        <v>79</v>
      </c>
      <c r="AV300" s="14" t="s">
        <v>121</v>
      </c>
      <c r="AW300" s="14" t="s">
        <v>31</v>
      </c>
      <c r="AX300" s="14" t="s">
        <v>77</v>
      </c>
      <c r="AY300" s="247" t="s">
        <v>114</v>
      </c>
    </row>
    <row r="301" s="12" customFormat="1" ht="22.8" customHeight="1">
      <c r="A301" s="12"/>
      <c r="B301" s="191"/>
      <c r="C301" s="192"/>
      <c r="D301" s="193" t="s">
        <v>68</v>
      </c>
      <c r="E301" s="205" t="s">
        <v>121</v>
      </c>
      <c r="F301" s="205" t="s">
        <v>462</v>
      </c>
      <c r="G301" s="192"/>
      <c r="H301" s="192"/>
      <c r="I301" s="195"/>
      <c r="J301" s="206">
        <f>BK301</f>
        <v>0</v>
      </c>
      <c r="K301" s="192"/>
      <c r="L301" s="197"/>
      <c r="M301" s="198"/>
      <c r="N301" s="199"/>
      <c r="O301" s="199"/>
      <c r="P301" s="200">
        <f>SUM(P302:P342)</f>
        <v>0</v>
      </c>
      <c r="Q301" s="199"/>
      <c r="R301" s="200">
        <f>SUM(R302:R342)</f>
        <v>25.397997800000002</v>
      </c>
      <c r="S301" s="199"/>
      <c r="T301" s="201">
        <f>SUM(T302:T342)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2" t="s">
        <v>77</v>
      </c>
      <c r="AT301" s="203" t="s">
        <v>68</v>
      </c>
      <c r="AU301" s="203" t="s">
        <v>77</v>
      </c>
      <c r="AY301" s="202" t="s">
        <v>114</v>
      </c>
      <c r="BK301" s="204">
        <f>SUM(BK302:BK342)</f>
        <v>0</v>
      </c>
    </row>
    <row r="302" s="2" customFormat="1" ht="16.5" customHeight="1">
      <c r="A302" s="41"/>
      <c r="B302" s="42"/>
      <c r="C302" s="207" t="s">
        <v>238</v>
      </c>
      <c r="D302" s="207" t="s">
        <v>116</v>
      </c>
      <c r="E302" s="208" t="s">
        <v>464</v>
      </c>
      <c r="F302" s="209" t="s">
        <v>465</v>
      </c>
      <c r="G302" s="210" t="s">
        <v>183</v>
      </c>
      <c r="H302" s="211">
        <v>12.300000000000001</v>
      </c>
      <c r="I302" s="212"/>
      <c r="J302" s="213">
        <f>ROUND(I302*H302,2)</f>
        <v>0</v>
      </c>
      <c r="K302" s="209" t="s">
        <v>120</v>
      </c>
      <c r="L302" s="47"/>
      <c r="M302" s="214" t="s">
        <v>19</v>
      </c>
      <c r="N302" s="215" t="s">
        <v>40</v>
      </c>
      <c r="O302" s="87"/>
      <c r="P302" s="216">
        <f>O302*H302</f>
        <v>0</v>
      </c>
      <c r="Q302" s="216">
        <v>1.8907700000000001</v>
      </c>
      <c r="R302" s="216">
        <f>Q302*H302</f>
        <v>23.256471000000001</v>
      </c>
      <c r="S302" s="216">
        <v>0</v>
      </c>
      <c r="T302" s="21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8" t="s">
        <v>121</v>
      </c>
      <c r="AT302" s="218" t="s">
        <v>116</v>
      </c>
      <c r="AU302" s="218" t="s">
        <v>79</v>
      </c>
      <c r="AY302" s="20" t="s">
        <v>114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20" t="s">
        <v>77</v>
      </c>
      <c r="BK302" s="219">
        <f>ROUND(I302*H302,2)</f>
        <v>0</v>
      </c>
      <c r="BL302" s="20" t="s">
        <v>121</v>
      </c>
      <c r="BM302" s="218" t="s">
        <v>361</v>
      </c>
    </row>
    <row r="303" s="2" customFormat="1">
      <c r="A303" s="41"/>
      <c r="B303" s="42"/>
      <c r="C303" s="43"/>
      <c r="D303" s="220" t="s">
        <v>122</v>
      </c>
      <c r="E303" s="43"/>
      <c r="F303" s="221" t="s">
        <v>467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122</v>
      </c>
      <c r="AU303" s="20" t="s">
        <v>79</v>
      </c>
    </row>
    <row r="304" s="13" customFormat="1">
      <c r="A304" s="13"/>
      <c r="B304" s="225"/>
      <c r="C304" s="226"/>
      <c r="D304" s="227" t="s">
        <v>124</v>
      </c>
      <c r="E304" s="228" t="s">
        <v>19</v>
      </c>
      <c r="F304" s="229" t="s">
        <v>965</v>
      </c>
      <c r="G304" s="226"/>
      <c r="H304" s="230">
        <v>7.6609999999999996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124</v>
      </c>
      <c r="AU304" s="236" t="s">
        <v>79</v>
      </c>
      <c r="AV304" s="13" t="s">
        <v>79</v>
      </c>
      <c r="AW304" s="13" t="s">
        <v>31</v>
      </c>
      <c r="AX304" s="13" t="s">
        <v>69</v>
      </c>
      <c r="AY304" s="236" t="s">
        <v>114</v>
      </c>
    </row>
    <row r="305" s="13" customFormat="1">
      <c r="A305" s="13"/>
      <c r="B305" s="225"/>
      <c r="C305" s="226"/>
      <c r="D305" s="227" t="s">
        <v>124</v>
      </c>
      <c r="E305" s="228" t="s">
        <v>19</v>
      </c>
      <c r="F305" s="229" t="s">
        <v>966</v>
      </c>
      <c r="G305" s="226"/>
      <c r="H305" s="230">
        <v>4.5780000000000003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124</v>
      </c>
      <c r="AU305" s="236" t="s">
        <v>79</v>
      </c>
      <c r="AV305" s="13" t="s">
        <v>79</v>
      </c>
      <c r="AW305" s="13" t="s">
        <v>31</v>
      </c>
      <c r="AX305" s="13" t="s">
        <v>69</v>
      </c>
      <c r="AY305" s="236" t="s">
        <v>114</v>
      </c>
    </row>
    <row r="306" s="14" customFormat="1">
      <c r="A306" s="14"/>
      <c r="B306" s="237"/>
      <c r="C306" s="238"/>
      <c r="D306" s="227" t="s">
        <v>124</v>
      </c>
      <c r="E306" s="239" t="s">
        <v>19</v>
      </c>
      <c r="F306" s="240" t="s">
        <v>127</v>
      </c>
      <c r="G306" s="238"/>
      <c r="H306" s="241">
        <v>12.239000000000001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124</v>
      </c>
      <c r="AU306" s="247" t="s">
        <v>79</v>
      </c>
      <c r="AV306" s="14" t="s">
        <v>121</v>
      </c>
      <c r="AW306" s="14" t="s">
        <v>31</v>
      </c>
      <c r="AX306" s="14" t="s">
        <v>69</v>
      </c>
      <c r="AY306" s="247" t="s">
        <v>114</v>
      </c>
    </row>
    <row r="307" s="13" customFormat="1">
      <c r="A307" s="13"/>
      <c r="B307" s="225"/>
      <c r="C307" s="226"/>
      <c r="D307" s="227" t="s">
        <v>124</v>
      </c>
      <c r="E307" s="228" t="s">
        <v>19</v>
      </c>
      <c r="F307" s="229" t="s">
        <v>967</v>
      </c>
      <c r="G307" s="226"/>
      <c r="H307" s="230">
        <v>12.300000000000001</v>
      </c>
      <c r="I307" s="231"/>
      <c r="J307" s="226"/>
      <c r="K307" s="226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124</v>
      </c>
      <c r="AU307" s="236" t="s">
        <v>79</v>
      </c>
      <c r="AV307" s="13" t="s">
        <v>79</v>
      </c>
      <c r="AW307" s="13" t="s">
        <v>31</v>
      </c>
      <c r="AX307" s="13" t="s">
        <v>69</v>
      </c>
      <c r="AY307" s="236" t="s">
        <v>114</v>
      </c>
    </row>
    <row r="308" s="14" customFormat="1">
      <c r="A308" s="14"/>
      <c r="B308" s="237"/>
      <c r="C308" s="238"/>
      <c r="D308" s="227" t="s">
        <v>124</v>
      </c>
      <c r="E308" s="239" t="s">
        <v>19</v>
      </c>
      <c r="F308" s="240" t="s">
        <v>127</v>
      </c>
      <c r="G308" s="238"/>
      <c r="H308" s="241">
        <v>12.300000000000001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124</v>
      </c>
      <c r="AU308" s="247" t="s">
        <v>79</v>
      </c>
      <c r="AV308" s="14" t="s">
        <v>121</v>
      </c>
      <c r="AW308" s="14" t="s">
        <v>31</v>
      </c>
      <c r="AX308" s="14" t="s">
        <v>77</v>
      </c>
      <c r="AY308" s="247" t="s">
        <v>114</v>
      </c>
    </row>
    <row r="309" s="2" customFormat="1" ht="21.75" customHeight="1">
      <c r="A309" s="41"/>
      <c r="B309" s="42"/>
      <c r="C309" s="207" t="s">
        <v>412</v>
      </c>
      <c r="D309" s="207" t="s">
        <v>116</v>
      </c>
      <c r="E309" s="208" t="s">
        <v>472</v>
      </c>
      <c r="F309" s="209" t="s">
        <v>473</v>
      </c>
      <c r="G309" s="210" t="s">
        <v>474</v>
      </c>
      <c r="H309" s="211">
        <v>3</v>
      </c>
      <c r="I309" s="212"/>
      <c r="J309" s="213">
        <f>ROUND(I309*H309,2)</f>
        <v>0</v>
      </c>
      <c r="K309" s="209" t="s">
        <v>120</v>
      </c>
      <c r="L309" s="47"/>
      <c r="M309" s="214" t="s">
        <v>19</v>
      </c>
      <c r="N309" s="215" t="s">
        <v>40</v>
      </c>
      <c r="O309" s="87"/>
      <c r="P309" s="216">
        <f>O309*H309</f>
        <v>0</v>
      </c>
      <c r="Q309" s="216">
        <v>0.0066</v>
      </c>
      <c r="R309" s="216">
        <f>Q309*H309</f>
        <v>0.019799999999999998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121</v>
      </c>
      <c r="AT309" s="218" t="s">
        <v>116</v>
      </c>
      <c r="AU309" s="218" t="s">
        <v>79</v>
      </c>
      <c r="AY309" s="20" t="s">
        <v>114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77</v>
      </c>
      <c r="BK309" s="219">
        <f>ROUND(I309*H309,2)</f>
        <v>0</v>
      </c>
      <c r="BL309" s="20" t="s">
        <v>121</v>
      </c>
      <c r="BM309" s="218" t="s">
        <v>416</v>
      </c>
    </row>
    <row r="310" s="2" customFormat="1">
      <c r="A310" s="41"/>
      <c r="B310" s="42"/>
      <c r="C310" s="43"/>
      <c r="D310" s="220" t="s">
        <v>122</v>
      </c>
      <c r="E310" s="43"/>
      <c r="F310" s="221" t="s">
        <v>476</v>
      </c>
      <c r="G310" s="43"/>
      <c r="H310" s="43"/>
      <c r="I310" s="222"/>
      <c r="J310" s="43"/>
      <c r="K310" s="43"/>
      <c r="L310" s="47"/>
      <c r="M310" s="223"/>
      <c r="N310" s="22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122</v>
      </c>
      <c r="AU310" s="20" t="s">
        <v>79</v>
      </c>
    </row>
    <row r="311" s="13" customFormat="1">
      <c r="A311" s="13"/>
      <c r="B311" s="225"/>
      <c r="C311" s="226"/>
      <c r="D311" s="227" t="s">
        <v>124</v>
      </c>
      <c r="E311" s="228" t="s">
        <v>19</v>
      </c>
      <c r="F311" s="229" t="s">
        <v>968</v>
      </c>
      <c r="G311" s="226"/>
      <c r="H311" s="230">
        <v>3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124</v>
      </c>
      <c r="AU311" s="236" t="s">
        <v>79</v>
      </c>
      <c r="AV311" s="13" t="s">
        <v>79</v>
      </c>
      <c r="AW311" s="13" t="s">
        <v>31</v>
      </c>
      <c r="AX311" s="13" t="s">
        <v>69</v>
      </c>
      <c r="AY311" s="236" t="s">
        <v>114</v>
      </c>
    </row>
    <row r="312" s="14" customFormat="1">
      <c r="A312" s="14"/>
      <c r="B312" s="237"/>
      <c r="C312" s="238"/>
      <c r="D312" s="227" t="s">
        <v>124</v>
      </c>
      <c r="E312" s="239" t="s">
        <v>19</v>
      </c>
      <c r="F312" s="240" t="s">
        <v>127</v>
      </c>
      <c r="G312" s="238"/>
      <c r="H312" s="241">
        <v>3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124</v>
      </c>
      <c r="AU312" s="247" t="s">
        <v>79</v>
      </c>
      <c r="AV312" s="14" t="s">
        <v>121</v>
      </c>
      <c r="AW312" s="14" t="s">
        <v>31</v>
      </c>
      <c r="AX312" s="14" t="s">
        <v>77</v>
      </c>
      <c r="AY312" s="247" t="s">
        <v>114</v>
      </c>
    </row>
    <row r="313" s="2" customFormat="1" ht="16.5" customHeight="1">
      <c r="A313" s="41"/>
      <c r="B313" s="42"/>
      <c r="C313" s="269" t="s">
        <v>271</v>
      </c>
      <c r="D313" s="269" t="s">
        <v>413</v>
      </c>
      <c r="E313" s="270" t="s">
        <v>489</v>
      </c>
      <c r="F313" s="271" t="s">
        <v>490</v>
      </c>
      <c r="G313" s="272" t="s">
        <v>474</v>
      </c>
      <c r="H313" s="273">
        <v>1.01</v>
      </c>
      <c r="I313" s="274"/>
      <c r="J313" s="275">
        <f>ROUND(I313*H313,2)</f>
        <v>0</v>
      </c>
      <c r="K313" s="271" t="s">
        <v>120</v>
      </c>
      <c r="L313" s="276"/>
      <c r="M313" s="277" t="s">
        <v>19</v>
      </c>
      <c r="N313" s="278" t="s">
        <v>40</v>
      </c>
      <c r="O313" s="87"/>
      <c r="P313" s="216">
        <f>O313*H313</f>
        <v>0</v>
      </c>
      <c r="Q313" s="216">
        <v>0.050999999999999997</v>
      </c>
      <c r="R313" s="216">
        <f>Q313*H313</f>
        <v>0.05151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148</v>
      </c>
      <c r="AT313" s="218" t="s">
        <v>413</v>
      </c>
      <c r="AU313" s="218" t="s">
        <v>79</v>
      </c>
      <c r="AY313" s="20" t="s">
        <v>114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77</v>
      </c>
      <c r="BK313" s="219">
        <f>ROUND(I313*H313,2)</f>
        <v>0</v>
      </c>
      <c r="BL313" s="20" t="s">
        <v>121</v>
      </c>
      <c r="BM313" s="218" t="s">
        <v>421</v>
      </c>
    </row>
    <row r="314" s="13" customFormat="1">
      <c r="A314" s="13"/>
      <c r="B314" s="225"/>
      <c r="C314" s="226"/>
      <c r="D314" s="227" t="s">
        <v>124</v>
      </c>
      <c r="E314" s="228" t="s">
        <v>19</v>
      </c>
      <c r="F314" s="229" t="s">
        <v>969</v>
      </c>
      <c r="G314" s="226"/>
      <c r="H314" s="230">
        <v>1.01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124</v>
      </c>
      <c r="AU314" s="236" t="s">
        <v>79</v>
      </c>
      <c r="AV314" s="13" t="s">
        <v>79</v>
      </c>
      <c r="AW314" s="13" t="s">
        <v>31</v>
      </c>
      <c r="AX314" s="13" t="s">
        <v>69</v>
      </c>
      <c r="AY314" s="236" t="s">
        <v>114</v>
      </c>
    </row>
    <row r="315" s="14" customFormat="1">
      <c r="A315" s="14"/>
      <c r="B315" s="237"/>
      <c r="C315" s="238"/>
      <c r="D315" s="227" t="s">
        <v>124</v>
      </c>
      <c r="E315" s="239" t="s">
        <v>19</v>
      </c>
      <c r="F315" s="240" t="s">
        <v>127</v>
      </c>
      <c r="G315" s="238"/>
      <c r="H315" s="241">
        <v>1.01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124</v>
      </c>
      <c r="AU315" s="247" t="s">
        <v>79</v>
      </c>
      <c r="AV315" s="14" t="s">
        <v>121</v>
      </c>
      <c r="AW315" s="14" t="s">
        <v>31</v>
      </c>
      <c r="AX315" s="14" t="s">
        <v>77</v>
      </c>
      <c r="AY315" s="247" t="s">
        <v>114</v>
      </c>
    </row>
    <row r="316" s="2" customFormat="1" ht="16.5" customHeight="1">
      <c r="A316" s="41"/>
      <c r="B316" s="42"/>
      <c r="C316" s="269" t="s">
        <v>428</v>
      </c>
      <c r="D316" s="269" t="s">
        <v>413</v>
      </c>
      <c r="E316" s="270" t="s">
        <v>493</v>
      </c>
      <c r="F316" s="271" t="s">
        <v>494</v>
      </c>
      <c r="G316" s="272" t="s">
        <v>474</v>
      </c>
      <c r="H316" s="273">
        <v>2.02</v>
      </c>
      <c r="I316" s="274"/>
      <c r="J316" s="275">
        <f>ROUND(I316*H316,2)</f>
        <v>0</v>
      </c>
      <c r="K316" s="271" t="s">
        <v>120</v>
      </c>
      <c r="L316" s="276"/>
      <c r="M316" s="277" t="s">
        <v>19</v>
      </c>
      <c r="N316" s="278" t="s">
        <v>40</v>
      </c>
      <c r="O316" s="87"/>
      <c r="P316" s="216">
        <f>O316*H316</f>
        <v>0</v>
      </c>
      <c r="Q316" s="216">
        <v>0.068000000000000005</v>
      </c>
      <c r="R316" s="216">
        <f>Q316*H316</f>
        <v>0.13736000000000001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148</v>
      </c>
      <c r="AT316" s="218" t="s">
        <v>413</v>
      </c>
      <c r="AU316" s="218" t="s">
        <v>79</v>
      </c>
      <c r="AY316" s="20" t="s">
        <v>114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77</v>
      </c>
      <c r="BK316" s="219">
        <f>ROUND(I316*H316,2)</f>
        <v>0</v>
      </c>
      <c r="BL316" s="20" t="s">
        <v>121</v>
      </c>
      <c r="BM316" s="218" t="s">
        <v>431</v>
      </c>
    </row>
    <row r="317" s="13" customFormat="1">
      <c r="A317" s="13"/>
      <c r="B317" s="225"/>
      <c r="C317" s="226"/>
      <c r="D317" s="227" t="s">
        <v>124</v>
      </c>
      <c r="E317" s="228" t="s">
        <v>19</v>
      </c>
      <c r="F317" s="229" t="s">
        <v>970</v>
      </c>
      <c r="G317" s="226"/>
      <c r="H317" s="230">
        <v>2.02</v>
      </c>
      <c r="I317" s="231"/>
      <c r="J317" s="226"/>
      <c r="K317" s="226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124</v>
      </c>
      <c r="AU317" s="236" t="s">
        <v>79</v>
      </c>
      <c r="AV317" s="13" t="s">
        <v>79</v>
      </c>
      <c r="AW317" s="13" t="s">
        <v>31</v>
      </c>
      <c r="AX317" s="13" t="s">
        <v>69</v>
      </c>
      <c r="AY317" s="236" t="s">
        <v>114</v>
      </c>
    </row>
    <row r="318" s="14" customFormat="1">
      <c r="A318" s="14"/>
      <c r="B318" s="237"/>
      <c r="C318" s="238"/>
      <c r="D318" s="227" t="s">
        <v>124</v>
      </c>
      <c r="E318" s="239" t="s">
        <v>19</v>
      </c>
      <c r="F318" s="240" t="s">
        <v>127</v>
      </c>
      <c r="G318" s="238"/>
      <c r="H318" s="241">
        <v>2.02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124</v>
      </c>
      <c r="AU318" s="247" t="s">
        <v>79</v>
      </c>
      <c r="AV318" s="14" t="s">
        <v>121</v>
      </c>
      <c r="AW318" s="14" t="s">
        <v>31</v>
      </c>
      <c r="AX318" s="14" t="s">
        <v>77</v>
      </c>
      <c r="AY318" s="247" t="s">
        <v>114</v>
      </c>
    </row>
    <row r="319" s="2" customFormat="1" ht="24.15" customHeight="1">
      <c r="A319" s="41"/>
      <c r="B319" s="42"/>
      <c r="C319" s="207" t="s">
        <v>276</v>
      </c>
      <c r="D319" s="207" t="s">
        <v>116</v>
      </c>
      <c r="E319" s="208" t="s">
        <v>507</v>
      </c>
      <c r="F319" s="209" t="s">
        <v>508</v>
      </c>
      <c r="G319" s="210" t="s">
        <v>183</v>
      </c>
      <c r="H319" s="211">
        <v>0.83999999999999997</v>
      </c>
      <c r="I319" s="212"/>
      <c r="J319" s="213">
        <f>ROUND(I319*H319,2)</f>
        <v>0</v>
      </c>
      <c r="K319" s="209" t="s">
        <v>120</v>
      </c>
      <c r="L319" s="47"/>
      <c r="M319" s="214" t="s">
        <v>19</v>
      </c>
      <c r="N319" s="215" t="s">
        <v>40</v>
      </c>
      <c r="O319" s="87"/>
      <c r="P319" s="216">
        <f>O319*H319</f>
        <v>0</v>
      </c>
      <c r="Q319" s="216">
        <v>2.3010199999999998</v>
      </c>
      <c r="R319" s="216">
        <f>Q319*H319</f>
        <v>1.9328567999999997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121</v>
      </c>
      <c r="AT319" s="218" t="s">
        <v>116</v>
      </c>
      <c r="AU319" s="218" t="s">
        <v>79</v>
      </c>
      <c r="AY319" s="20" t="s">
        <v>114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77</v>
      </c>
      <c r="BK319" s="219">
        <f>ROUND(I319*H319,2)</f>
        <v>0</v>
      </c>
      <c r="BL319" s="20" t="s">
        <v>121</v>
      </c>
      <c r="BM319" s="218" t="s">
        <v>435</v>
      </c>
    </row>
    <row r="320" s="2" customFormat="1">
      <c r="A320" s="41"/>
      <c r="B320" s="42"/>
      <c r="C320" s="43"/>
      <c r="D320" s="220" t="s">
        <v>122</v>
      </c>
      <c r="E320" s="43"/>
      <c r="F320" s="221" t="s">
        <v>510</v>
      </c>
      <c r="G320" s="43"/>
      <c r="H320" s="43"/>
      <c r="I320" s="222"/>
      <c r="J320" s="43"/>
      <c r="K320" s="43"/>
      <c r="L320" s="47"/>
      <c r="M320" s="223"/>
      <c r="N320" s="22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122</v>
      </c>
      <c r="AU320" s="20" t="s">
        <v>79</v>
      </c>
    </row>
    <row r="321" s="13" customFormat="1">
      <c r="A321" s="13"/>
      <c r="B321" s="225"/>
      <c r="C321" s="226"/>
      <c r="D321" s="227" t="s">
        <v>124</v>
      </c>
      <c r="E321" s="228" t="s">
        <v>19</v>
      </c>
      <c r="F321" s="229" t="s">
        <v>971</v>
      </c>
      <c r="G321" s="226"/>
      <c r="H321" s="230">
        <v>0.49099999999999999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124</v>
      </c>
      <c r="AU321" s="236" t="s">
        <v>79</v>
      </c>
      <c r="AV321" s="13" t="s">
        <v>79</v>
      </c>
      <c r="AW321" s="13" t="s">
        <v>31</v>
      </c>
      <c r="AX321" s="13" t="s">
        <v>69</v>
      </c>
      <c r="AY321" s="236" t="s">
        <v>114</v>
      </c>
    </row>
    <row r="322" s="13" customFormat="1">
      <c r="A322" s="13"/>
      <c r="B322" s="225"/>
      <c r="C322" s="226"/>
      <c r="D322" s="227" t="s">
        <v>124</v>
      </c>
      <c r="E322" s="228" t="s">
        <v>19</v>
      </c>
      <c r="F322" s="229" t="s">
        <v>972</v>
      </c>
      <c r="G322" s="226"/>
      <c r="H322" s="230">
        <v>0.34599999999999997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124</v>
      </c>
      <c r="AU322" s="236" t="s">
        <v>79</v>
      </c>
      <c r="AV322" s="13" t="s">
        <v>79</v>
      </c>
      <c r="AW322" s="13" t="s">
        <v>31</v>
      </c>
      <c r="AX322" s="13" t="s">
        <v>69</v>
      </c>
      <c r="AY322" s="236" t="s">
        <v>114</v>
      </c>
    </row>
    <row r="323" s="14" customFormat="1">
      <c r="A323" s="14"/>
      <c r="B323" s="237"/>
      <c r="C323" s="238"/>
      <c r="D323" s="227" t="s">
        <v>124</v>
      </c>
      <c r="E323" s="239" t="s">
        <v>19</v>
      </c>
      <c r="F323" s="240" t="s">
        <v>127</v>
      </c>
      <c r="G323" s="238"/>
      <c r="H323" s="241">
        <v>0.83699999999999997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124</v>
      </c>
      <c r="AU323" s="247" t="s">
        <v>79</v>
      </c>
      <c r="AV323" s="14" t="s">
        <v>121</v>
      </c>
      <c r="AW323" s="14" t="s">
        <v>31</v>
      </c>
      <c r="AX323" s="14" t="s">
        <v>69</v>
      </c>
      <c r="AY323" s="247" t="s">
        <v>114</v>
      </c>
    </row>
    <row r="324" s="13" customFormat="1">
      <c r="A324" s="13"/>
      <c r="B324" s="225"/>
      <c r="C324" s="226"/>
      <c r="D324" s="227" t="s">
        <v>124</v>
      </c>
      <c r="E324" s="228" t="s">
        <v>19</v>
      </c>
      <c r="F324" s="229" t="s">
        <v>973</v>
      </c>
      <c r="G324" s="226"/>
      <c r="H324" s="230">
        <v>0.83999999999999997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124</v>
      </c>
      <c r="AU324" s="236" t="s">
        <v>79</v>
      </c>
      <c r="AV324" s="13" t="s">
        <v>79</v>
      </c>
      <c r="AW324" s="13" t="s">
        <v>31</v>
      </c>
      <c r="AX324" s="13" t="s">
        <v>69</v>
      </c>
      <c r="AY324" s="236" t="s">
        <v>114</v>
      </c>
    </row>
    <row r="325" s="14" customFormat="1">
      <c r="A325" s="14"/>
      <c r="B325" s="237"/>
      <c r="C325" s="238"/>
      <c r="D325" s="227" t="s">
        <v>124</v>
      </c>
      <c r="E325" s="239" t="s">
        <v>19</v>
      </c>
      <c r="F325" s="240" t="s">
        <v>127</v>
      </c>
      <c r="G325" s="238"/>
      <c r="H325" s="241">
        <v>0.83999999999999997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124</v>
      </c>
      <c r="AU325" s="247" t="s">
        <v>79</v>
      </c>
      <c r="AV325" s="14" t="s">
        <v>121</v>
      </c>
      <c r="AW325" s="14" t="s">
        <v>31</v>
      </c>
      <c r="AX325" s="14" t="s">
        <v>77</v>
      </c>
      <c r="AY325" s="247" t="s">
        <v>114</v>
      </c>
    </row>
    <row r="326" s="2" customFormat="1" ht="24.15" customHeight="1">
      <c r="A326" s="41"/>
      <c r="B326" s="42"/>
      <c r="C326" s="207" t="s">
        <v>437</v>
      </c>
      <c r="D326" s="207" t="s">
        <v>116</v>
      </c>
      <c r="E326" s="208" t="s">
        <v>974</v>
      </c>
      <c r="F326" s="209" t="s">
        <v>975</v>
      </c>
      <c r="G326" s="210" t="s">
        <v>119</v>
      </c>
      <c r="H326" s="211">
        <v>1.44</v>
      </c>
      <c r="I326" s="212"/>
      <c r="J326" s="213">
        <f>ROUND(I326*H326,2)</f>
        <v>0</v>
      </c>
      <c r="K326" s="209" t="s">
        <v>628</v>
      </c>
      <c r="L326" s="47"/>
      <c r="M326" s="214" t="s">
        <v>19</v>
      </c>
      <c r="N326" s="215" t="s">
        <v>40</v>
      </c>
      <c r="O326" s="87"/>
      <c r="P326" s="216">
        <f>O326*H326</f>
        <v>0</v>
      </c>
      <c r="Q326" s="216">
        <v>0</v>
      </c>
      <c r="R326" s="216">
        <f>Q326*H326</f>
        <v>0</v>
      </c>
      <c r="S326" s="216">
        <v>0</v>
      </c>
      <c r="T326" s="21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8" t="s">
        <v>121</v>
      </c>
      <c r="AT326" s="218" t="s">
        <v>116</v>
      </c>
      <c r="AU326" s="218" t="s">
        <v>79</v>
      </c>
      <c r="AY326" s="20" t="s">
        <v>114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20" t="s">
        <v>77</v>
      </c>
      <c r="BK326" s="219">
        <f>ROUND(I326*H326,2)</f>
        <v>0</v>
      </c>
      <c r="BL326" s="20" t="s">
        <v>121</v>
      </c>
      <c r="BM326" s="218" t="s">
        <v>440</v>
      </c>
    </row>
    <row r="327" s="2" customFormat="1">
      <c r="A327" s="41"/>
      <c r="B327" s="42"/>
      <c r="C327" s="43"/>
      <c r="D327" s="220" t="s">
        <v>122</v>
      </c>
      <c r="E327" s="43"/>
      <c r="F327" s="221" t="s">
        <v>976</v>
      </c>
      <c r="G327" s="43"/>
      <c r="H327" s="43"/>
      <c r="I327" s="222"/>
      <c r="J327" s="43"/>
      <c r="K327" s="43"/>
      <c r="L327" s="47"/>
      <c r="M327" s="223"/>
      <c r="N327" s="22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122</v>
      </c>
      <c r="AU327" s="20" t="s">
        <v>79</v>
      </c>
    </row>
    <row r="328" s="13" customFormat="1">
      <c r="A328" s="13"/>
      <c r="B328" s="225"/>
      <c r="C328" s="226"/>
      <c r="D328" s="227" t="s">
        <v>124</v>
      </c>
      <c r="E328" s="228" t="s">
        <v>19</v>
      </c>
      <c r="F328" s="229" t="s">
        <v>977</v>
      </c>
      <c r="G328" s="226"/>
      <c r="H328" s="230">
        <v>0.78500000000000003</v>
      </c>
      <c r="I328" s="231"/>
      <c r="J328" s="226"/>
      <c r="K328" s="226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124</v>
      </c>
      <c r="AU328" s="236" t="s">
        <v>79</v>
      </c>
      <c r="AV328" s="13" t="s">
        <v>79</v>
      </c>
      <c r="AW328" s="13" t="s">
        <v>31</v>
      </c>
      <c r="AX328" s="13" t="s">
        <v>69</v>
      </c>
      <c r="AY328" s="236" t="s">
        <v>114</v>
      </c>
    </row>
    <row r="329" s="13" customFormat="1">
      <c r="A329" s="13"/>
      <c r="B329" s="225"/>
      <c r="C329" s="226"/>
      <c r="D329" s="227" t="s">
        <v>124</v>
      </c>
      <c r="E329" s="228" t="s">
        <v>19</v>
      </c>
      <c r="F329" s="229" t="s">
        <v>978</v>
      </c>
      <c r="G329" s="226"/>
      <c r="H329" s="230">
        <v>0.65900000000000003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124</v>
      </c>
      <c r="AU329" s="236" t="s">
        <v>79</v>
      </c>
      <c r="AV329" s="13" t="s">
        <v>79</v>
      </c>
      <c r="AW329" s="13" t="s">
        <v>31</v>
      </c>
      <c r="AX329" s="13" t="s">
        <v>69</v>
      </c>
      <c r="AY329" s="236" t="s">
        <v>114</v>
      </c>
    </row>
    <row r="330" s="14" customFormat="1">
      <c r="A330" s="14"/>
      <c r="B330" s="237"/>
      <c r="C330" s="238"/>
      <c r="D330" s="227" t="s">
        <v>124</v>
      </c>
      <c r="E330" s="239" t="s">
        <v>19</v>
      </c>
      <c r="F330" s="240" t="s">
        <v>127</v>
      </c>
      <c r="G330" s="238"/>
      <c r="H330" s="241">
        <v>1.444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124</v>
      </c>
      <c r="AU330" s="247" t="s">
        <v>79</v>
      </c>
      <c r="AV330" s="14" t="s">
        <v>121</v>
      </c>
      <c r="AW330" s="14" t="s">
        <v>31</v>
      </c>
      <c r="AX330" s="14" t="s">
        <v>69</v>
      </c>
      <c r="AY330" s="247" t="s">
        <v>114</v>
      </c>
    </row>
    <row r="331" s="13" customFormat="1">
      <c r="A331" s="13"/>
      <c r="B331" s="225"/>
      <c r="C331" s="226"/>
      <c r="D331" s="227" t="s">
        <v>124</v>
      </c>
      <c r="E331" s="228" t="s">
        <v>19</v>
      </c>
      <c r="F331" s="229" t="s">
        <v>979</v>
      </c>
      <c r="G331" s="226"/>
      <c r="H331" s="230">
        <v>1.44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124</v>
      </c>
      <c r="AU331" s="236" t="s">
        <v>79</v>
      </c>
      <c r="AV331" s="13" t="s">
        <v>79</v>
      </c>
      <c r="AW331" s="13" t="s">
        <v>31</v>
      </c>
      <c r="AX331" s="13" t="s">
        <v>69</v>
      </c>
      <c r="AY331" s="236" t="s">
        <v>114</v>
      </c>
    </row>
    <row r="332" s="14" customFormat="1">
      <c r="A332" s="14"/>
      <c r="B332" s="237"/>
      <c r="C332" s="238"/>
      <c r="D332" s="227" t="s">
        <v>124</v>
      </c>
      <c r="E332" s="239" t="s">
        <v>19</v>
      </c>
      <c r="F332" s="240" t="s">
        <v>127</v>
      </c>
      <c r="G332" s="238"/>
      <c r="H332" s="241">
        <v>1.44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124</v>
      </c>
      <c r="AU332" s="247" t="s">
        <v>79</v>
      </c>
      <c r="AV332" s="14" t="s">
        <v>121</v>
      </c>
      <c r="AW332" s="14" t="s">
        <v>31</v>
      </c>
      <c r="AX332" s="14" t="s">
        <v>77</v>
      </c>
      <c r="AY332" s="247" t="s">
        <v>114</v>
      </c>
    </row>
    <row r="333" s="2" customFormat="1" ht="24.15" customHeight="1">
      <c r="A333" s="41"/>
      <c r="B333" s="42"/>
      <c r="C333" s="207" t="s">
        <v>283</v>
      </c>
      <c r="D333" s="207" t="s">
        <v>116</v>
      </c>
      <c r="E333" s="208" t="s">
        <v>522</v>
      </c>
      <c r="F333" s="209" t="s">
        <v>523</v>
      </c>
      <c r="G333" s="210" t="s">
        <v>119</v>
      </c>
      <c r="H333" s="211">
        <v>1.44</v>
      </c>
      <c r="I333" s="212"/>
      <c r="J333" s="213">
        <f>ROUND(I333*H333,2)</f>
        <v>0</v>
      </c>
      <c r="K333" s="209" t="s">
        <v>120</v>
      </c>
      <c r="L333" s="47"/>
      <c r="M333" s="214" t="s">
        <v>19</v>
      </c>
      <c r="N333" s="215" t="s">
        <v>40</v>
      </c>
      <c r="O333" s="87"/>
      <c r="P333" s="216">
        <f>O333*H333</f>
        <v>0</v>
      </c>
      <c r="Q333" s="216">
        <v>0</v>
      </c>
      <c r="R333" s="216">
        <f>Q333*H333</f>
        <v>0</v>
      </c>
      <c r="S333" s="216">
        <v>0</v>
      </c>
      <c r="T333" s="21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8" t="s">
        <v>121</v>
      </c>
      <c r="AT333" s="218" t="s">
        <v>116</v>
      </c>
      <c r="AU333" s="218" t="s">
        <v>79</v>
      </c>
      <c r="AY333" s="20" t="s">
        <v>114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20" t="s">
        <v>77</v>
      </c>
      <c r="BK333" s="219">
        <f>ROUND(I333*H333,2)</f>
        <v>0</v>
      </c>
      <c r="BL333" s="20" t="s">
        <v>121</v>
      </c>
      <c r="BM333" s="218" t="s">
        <v>445</v>
      </c>
    </row>
    <row r="334" s="2" customFormat="1">
      <c r="A334" s="41"/>
      <c r="B334" s="42"/>
      <c r="C334" s="43"/>
      <c r="D334" s="220" t="s">
        <v>122</v>
      </c>
      <c r="E334" s="43"/>
      <c r="F334" s="221" t="s">
        <v>525</v>
      </c>
      <c r="G334" s="43"/>
      <c r="H334" s="43"/>
      <c r="I334" s="222"/>
      <c r="J334" s="43"/>
      <c r="K334" s="43"/>
      <c r="L334" s="47"/>
      <c r="M334" s="223"/>
      <c r="N334" s="22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122</v>
      </c>
      <c r="AU334" s="20" t="s">
        <v>79</v>
      </c>
    </row>
    <row r="335" s="13" customFormat="1">
      <c r="A335" s="13"/>
      <c r="B335" s="225"/>
      <c r="C335" s="226"/>
      <c r="D335" s="227" t="s">
        <v>124</v>
      </c>
      <c r="E335" s="228" t="s">
        <v>19</v>
      </c>
      <c r="F335" s="229" t="s">
        <v>979</v>
      </c>
      <c r="G335" s="226"/>
      <c r="H335" s="230">
        <v>1.44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124</v>
      </c>
      <c r="AU335" s="236" t="s">
        <v>79</v>
      </c>
      <c r="AV335" s="13" t="s">
        <v>79</v>
      </c>
      <c r="AW335" s="13" t="s">
        <v>31</v>
      </c>
      <c r="AX335" s="13" t="s">
        <v>69</v>
      </c>
      <c r="AY335" s="236" t="s">
        <v>114</v>
      </c>
    </row>
    <row r="336" s="14" customFormat="1">
      <c r="A336" s="14"/>
      <c r="B336" s="237"/>
      <c r="C336" s="238"/>
      <c r="D336" s="227" t="s">
        <v>124</v>
      </c>
      <c r="E336" s="239" t="s">
        <v>19</v>
      </c>
      <c r="F336" s="240" t="s">
        <v>127</v>
      </c>
      <c r="G336" s="238"/>
      <c r="H336" s="241">
        <v>1.44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124</v>
      </c>
      <c r="AU336" s="247" t="s">
        <v>79</v>
      </c>
      <c r="AV336" s="14" t="s">
        <v>121</v>
      </c>
      <c r="AW336" s="14" t="s">
        <v>31</v>
      </c>
      <c r="AX336" s="14" t="s">
        <v>77</v>
      </c>
      <c r="AY336" s="247" t="s">
        <v>114</v>
      </c>
    </row>
    <row r="337" s="2" customFormat="1" ht="16.5" customHeight="1">
      <c r="A337" s="41"/>
      <c r="B337" s="42"/>
      <c r="C337" s="207" t="s">
        <v>449</v>
      </c>
      <c r="D337" s="207" t="s">
        <v>116</v>
      </c>
      <c r="E337" s="208" t="s">
        <v>526</v>
      </c>
      <c r="F337" s="209" t="s">
        <v>527</v>
      </c>
      <c r="G337" s="210" t="s">
        <v>119</v>
      </c>
      <c r="H337" s="211">
        <v>84</v>
      </c>
      <c r="I337" s="212"/>
      <c r="J337" s="213">
        <f>ROUND(I337*H337,2)</f>
        <v>0</v>
      </c>
      <c r="K337" s="209" t="s">
        <v>19</v>
      </c>
      <c r="L337" s="47"/>
      <c r="M337" s="214" t="s">
        <v>19</v>
      </c>
      <c r="N337" s="215" t="s">
        <v>40</v>
      </c>
      <c r="O337" s="87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121</v>
      </c>
      <c r="AT337" s="218" t="s">
        <v>116</v>
      </c>
      <c r="AU337" s="218" t="s">
        <v>79</v>
      </c>
      <c r="AY337" s="20" t="s">
        <v>114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77</v>
      </c>
      <c r="BK337" s="219">
        <f>ROUND(I337*H337,2)</f>
        <v>0</v>
      </c>
      <c r="BL337" s="20" t="s">
        <v>121</v>
      </c>
      <c r="BM337" s="218" t="s">
        <v>452</v>
      </c>
    </row>
    <row r="338" s="13" customFormat="1">
      <c r="A338" s="13"/>
      <c r="B338" s="225"/>
      <c r="C338" s="226"/>
      <c r="D338" s="227" t="s">
        <v>124</v>
      </c>
      <c r="E338" s="228" t="s">
        <v>19</v>
      </c>
      <c r="F338" s="229" t="s">
        <v>980</v>
      </c>
      <c r="G338" s="226"/>
      <c r="H338" s="230">
        <v>52.506999999999998</v>
      </c>
      <c r="I338" s="231"/>
      <c r="J338" s="226"/>
      <c r="K338" s="226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124</v>
      </c>
      <c r="AU338" s="236" t="s">
        <v>79</v>
      </c>
      <c r="AV338" s="13" t="s">
        <v>79</v>
      </c>
      <c r="AW338" s="13" t="s">
        <v>31</v>
      </c>
      <c r="AX338" s="13" t="s">
        <v>69</v>
      </c>
      <c r="AY338" s="236" t="s">
        <v>114</v>
      </c>
    </row>
    <row r="339" s="13" customFormat="1">
      <c r="A339" s="13"/>
      <c r="B339" s="225"/>
      <c r="C339" s="226"/>
      <c r="D339" s="227" t="s">
        <v>124</v>
      </c>
      <c r="E339" s="228" t="s">
        <v>19</v>
      </c>
      <c r="F339" s="229" t="s">
        <v>981</v>
      </c>
      <c r="G339" s="226"/>
      <c r="H339" s="230">
        <v>31.364000000000001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124</v>
      </c>
      <c r="AU339" s="236" t="s">
        <v>79</v>
      </c>
      <c r="AV339" s="13" t="s">
        <v>79</v>
      </c>
      <c r="AW339" s="13" t="s">
        <v>31</v>
      </c>
      <c r="AX339" s="13" t="s">
        <v>69</v>
      </c>
      <c r="AY339" s="236" t="s">
        <v>114</v>
      </c>
    </row>
    <row r="340" s="14" customFormat="1">
      <c r="A340" s="14"/>
      <c r="B340" s="237"/>
      <c r="C340" s="238"/>
      <c r="D340" s="227" t="s">
        <v>124</v>
      </c>
      <c r="E340" s="239" t="s">
        <v>19</v>
      </c>
      <c r="F340" s="240" t="s">
        <v>127</v>
      </c>
      <c r="G340" s="238"/>
      <c r="H340" s="241">
        <v>83.870999999999995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124</v>
      </c>
      <c r="AU340" s="247" t="s">
        <v>79</v>
      </c>
      <c r="AV340" s="14" t="s">
        <v>121</v>
      </c>
      <c r="AW340" s="14" t="s">
        <v>31</v>
      </c>
      <c r="AX340" s="14" t="s">
        <v>69</v>
      </c>
      <c r="AY340" s="247" t="s">
        <v>114</v>
      </c>
    </row>
    <row r="341" s="13" customFormat="1">
      <c r="A341" s="13"/>
      <c r="B341" s="225"/>
      <c r="C341" s="226"/>
      <c r="D341" s="227" t="s">
        <v>124</v>
      </c>
      <c r="E341" s="228" t="s">
        <v>19</v>
      </c>
      <c r="F341" s="229" t="s">
        <v>459</v>
      </c>
      <c r="G341" s="226"/>
      <c r="H341" s="230">
        <v>84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124</v>
      </c>
      <c r="AU341" s="236" t="s">
        <v>79</v>
      </c>
      <c r="AV341" s="13" t="s">
        <v>79</v>
      </c>
      <c r="AW341" s="13" t="s">
        <v>31</v>
      </c>
      <c r="AX341" s="13" t="s">
        <v>69</v>
      </c>
      <c r="AY341" s="236" t="s">
        <v>114</v>
      </c>
    </row>
    <row r="342" s="14" customFormat="1">
      <c r="A342" s="14"/>
      <c r="B342" s="237"/>
      <c r="C342" s="238"/>
      <c r="D342" s="227" t="s">
        <v>124</v>
      </c>
      <c r="E342" s="239" t="s">
        <v>19</v>
      </c>
      <c r="F342" s="240" t="s">
        <v>127</v>
      </c>
      <c r="G342" s="238"/>
      <c r="H342" s="241">
        <v>84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124</v>
      </c>
      <c r="AU342" s="247" t="s">
        <v>79</v>
      </c>
      <c r="AV342" s="14" t="s">
        <v>121</v>
      </c>
      <c r="AW342" s="14" t="s">
        <v>31</v>
      </c>
      <c r="AX342" s="14" t="s">
        <v>77</v>
      </c>
      <c r="AY342" s="247" t="s">
        <v>114</v>
      </c>
    </row>
    <row r="343" s="12" customFormat="1" ht="22.8" customHeight="1">
      <c r="A343" s="12"/>
      <c r="B343" s="191"/>
      <c r="C343" s="192"/>
      <c r="D343" s="193" t="s">
        <v>68</v>
      </c>
      <c r="E343" s="205" t="s">
        <v>157</v>
      </c>
      <c r="F343" s="205" t="s">
        <v>534</v>
      </c>
      <c r="G343" s="192"/>
      <c r="H343" s="192"/>
      <c r="I343" s="195"/>
      <c r="J343" s="206">
        <f>BK343</f>
        <v>0</v>
      </c>
      <c r="K343" s="192"/>
      <c r="L343" s="197"/>
      <c r="M343" s="198"/>
      <c r="N343" s="199"/>
      <c r="O343" s="199"/>
      <c r="P343" s="200">
        <f>SUM(P344:P400)</f>
        <v>0</v>
      </c>
      <c r="Q343" s="199"/>
      <c r="R343" s="200">
        <f>SUM(R344:R400)</f>
        <v>84.136876599999994</v>
      </c>
      <c r="S343" s="199"/>
      <c r="T343" s="201">
        <f>SUM(T344:T400)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2" t="s">
        <v>77</v>
      </c>
      <c r="AT343" s="203" t="s">
        <v>68</v>
      </c>
      <c r="AU343" s="203" t="s">
        <v>77</v>
      </c>
      <c r="AY343" s="202" t="s">
        <v>114</v>
      </c>
      <c r="BK343" s="204">
        <f>SUM(BK344:BK400)</f>
        <v>0</v>
      </c>
    </row>
    <row r="344" s="2" customFormat="1" ht="21.75" customHeight="1">
      <c r="A344" s="41"/>
      <c r="B344" s="42"/>
      <c r="C344" s="207" t="s">
        <v>288</v>
      </c>
      <c r="D344" s="207" t="s">
        <v>116</v>
      </c>
      <c r="E344" s="208" t="s">
        <v>982</v>
      </c>
      <c r="F344" s="209" t="s">
        <v>983</v>
      </c>
      <c r="G344" s="210" t="s">
        <v>119</v>
      </c>
      <c r="H344" s="211">
        <v>126.95999999999999</v>
      </c>
      <c r="I344" s="212"/>
      <c r="J344" s="213">
        <f>ROUND(I344*H344,2)</f>
        <v>0</v>
      </c>
      <c r="K344" s="209" t="s">
        <v>120</v>
      </c>
      <c r="L344" s="47"/>
      <c r="M344" s="214" t="s">
        <v>19</v>
      </c>
      <c r="N344" s="215" t="s">
        <v>40</v>
      </c>
      <c r="O344" s="87"/>
      <c r="P344" s="216">
        <f>O344*H344</f>
        <v>0</v>
      </c>
      <c r="Q344" s="216">
        <v>0.32200000000000001</v>
      </c>
      <c r="R344" s="216">
        <f>Q344*H344</f>
        <v>40.881119999999996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121</v>
      </c>
      <c r="AT344" s="218" t="s">
        <v>116</v>
      </c>
      <c r="AU344" s="218" t="s">
        <v>79</v>
      </c>
      <c r="AY344" s="20" t="s">
        <v>114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77</v>
      </c>
      <c r="BK344" s="219">
        <f>ROUND(I344*H344,2)</f>
        <v>0</v>
      </c>
      <c r="BL344" s="20" t="s">
        <v>121</v>
      </c>
      <c r="BM344" s="218" t="s">
        <v>459</v>
      </c>
    </row>
    <row r="345" s="2" customFormat="1">
      <c r="A345" s="41"/>
      <c r="B345" s="42"/>
      <c r="C345" s="43"/>
      <c r="D345" s="220" t="s">
        <v>122</v>
      </c>
      <c r="E345" s="43"/>
      <c r="F345" s="221" t="s">
        <v>984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122</v>
      </c>
      <c r="AU345" s="20" t="s">
        <v>79</v>
      </c>
    </row>
    <row r="346" s="13" customFormat="1">
      <c r="A346" s="13"/>
      <c r="B346" s="225"/>
      <c r="C346" s="226"/>
      <c r="D346" s="227" t="s">
        <v>124</v>
      </c>
      <c r="E346" s="228" t="s">
        <v>19</v>
      </c>
      <c r="F346" s="229" t="s">
        <v>985</v>
      </c>
      <c r="G346" s="226"/>
      <c r="H346" s="230">
        <v>9.9169999999999998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124</v>
      </c>
      <c r="AU346" s="236" t="s">
        <v>79</v>
      </c>
      <c r="AV346" s="13" t="s">
        <v>79</v>
      </c>
      <c r="AW346" s="13" t="s">
        <v>31</v>
      </c>
      <c r="AX346" s="13" t="s">
        <v>69</v>
      </c>
      <c r="AY346" s="236" t="s">
        <v>114</v>
      </c>
    </row>
    <row r="347" s="13" customFormat="1">
      <c r="A347" s="13"/>
      <c r="B347" s="225"/>
      <c r="C347" s="226"/>
      <c r="D347" s="227" t="s">
        <v>124</v>
      </c>
      <c r="E347" s="228" t="s">
        <v>19</v>
      </c>
      <c r="F347" s="229" t="s">
        <v>986</v>
      </c>
      <c r="G347" s="226"/>
      <c r="H347" s="230">
        <v>30.449999999999999</v>
      </c>
      <c r="I347" s="231"/>
      <c r="J347" s="226"/>
      <c r="K347" s="226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124</v>
      </c>
      <c r="AU347" s="236" t="s">
        <v>79</v>
      </c>
      <c r="AV347" s="13" t="s">
        <v>79</v>
      </c>
      <c r="AW347" s="13" t="s">
        <v>31</v>
      </c>
      <c r="AX347" s="13" t="s">
        <v>69</v>
      </c>
      <c r="AY347" s="236" t="s">
        <v>114</v>
      </c>
    </row>
    <row r="348" s="13" customFormat="1">
      <c r="A348" s="13"/>
      <c r="B348" s="225"/>
      <c r="C348" s="226"/>
      <c r="D348" s="227" t="s">
        <v>124</v>
      </c>
      <c r="E348" s="228" t="s">
        <v>19</v>
      </c>
      <c r="F348" s="229" t="s">
        <v>987</v>
      </c>
      <c r="G348" s="226"/>
      <c r="H348" s="230">
        <v>1.9550000000000001</v>
      </c>
      <c r="I348" s="231"/>
      <c r="J348" s="226"/>
      <c r="K348" s="226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124</v>
      </c>
      <c r="AU348" s="236" t="s">
        <v>79</v>
      </c>
      <c r="AV348" s="13" t="s">
        <v>79</v>
      </c>
      <c r="AW348" s="13" t="s">
        <v>31</v>
      </c>
      <c r="AX348" s="13" t="s">
        <v>69</v>
      </c>
      <c r="AY348" s="236" t="s">
        <v>114</v>
      </c>
    </row>
    <row r="349" s="15" customFormat="1">
      <c r="A349" s="15"/>
      <c r="B349" s="248"/>
      <c r="C349" s="249"/>
      <c r="D349" s="227" t="s">
        <v>124</v>
      </c>
      <c r="E349" s="250" t="s">
        <v>19</v>
      </c>
      <c r="F349" s="251" t="s">
        <v>988</v>
      </c>
      <c r="G349" s="249"/>
      <c r="H349" s="252">
        <v>42.322000000000003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124</v>
      </c>
      <c r="AU349" s="258" t="s">
        <v>79</v>
      </c>
      <c r="AV349" s="15" t="s">
        <v>133</v>
      </c>
      <c r="AW349" s="15" t="s">
        <v>31</v>
      </c>
      <c r="AX349" s="15" t="s">
        <v>69</v>
      </c>
      <c r="AY349" s="258" t="s">
        <v>114</v>
      </c>
    </row>
    <row r="350" s="14" customFormat="1">
      <c r="A350" s="14"/>
      <c r="B350" s="237"/>
      <c r="C350" s="238"/>
      <c r="D350" s="227" t="s">
        <v>124</v>
      </c>
      <c r="E350" s="239" t="s">
        <v>19</v>
      </c>
      <c r="F350" s="240" t="s">
        <v>127</v>
      </c>
      <c r="G350" s="238"/>
      <c r="H350" s="241">
        <v>42.322000000000003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124</v>
      </c>
      <c r="AU350" s="247" t="s">
        <v>79</v>
      </c>
      <c r="AV350" s="14" t="s">
        <v>121</v>
      </c>
      <c r="AW350" s="14" t="s">
        <v>31</v>
      </c>
      <c r="AX350" s="14" t="s">
        <v>69</v>
      </c>
      <c r="AY350" s="247" t="s">
        <v>114</v>
      </c>
    </row>
    <row r="351" s="13" customFormat="1">
      <c r="A351" s="13"/>
      <c r="B351" s="225"/>
      <c r="C351" s="226"/>
      <c r="D351" s="227" t="s">
        <v>124</v>
      </c>
      <c r="E351" s="228" t="s">
        <v>19</v>
      </c>
      <c r="F351" s="229" t="s">
        <v>989</v>
      </c>
      <c r="G351" s="226"/>
      <c r="H351" s="230">
        <v>126.95999999999999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124</v>
      </c>
      <c r="AU351" s="236" t="s">
        <v>79</v>
      </c>
      <c r="AV351" s="13" t="s">
        <v>79</v>
      </c>
      <c r="AW351" s="13" t="s">
        <v>31</v>
      </c>
      <c r="AX351" s="13" t="s">
        <v>69</v>
      </c>
      <c r="AY351" s="236" t="s">
        <v>114</v>
      </c>
    </row>
    <row r="352" s="14" customFormat="1">
      <c r="A352" s="14"/>
      <c r="B352" s="237"/>
      <c r="C352" s="238"/>
      <c r="D352" s="227" t="s">
        <v>124</v>
      </c>
      <c r="E352" s="239" t="s">
        <v>19</v>
      </c>
      <c r="F352" s="240" t="s">
        <v>127</v>
      </c>
      <c r="G352" s="238"/>
      <c r="H352" s="241">
        <v>126.95999999999999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124</v>
      </c>
      <c r="AU352" s="247" t="s">
        <v>79</v>
      </c>
      <c r="AV352" s="14" t="s">
        <v>121</v>
      </c>
      <c r="AW352" s="14" t="s">
        <v>31</v>
      </c>
      <c r="AX352" s="14" t="s">
        <v>77</v>
      </c>
      <c r="AY352" s="247" t="s">
        <v>114</v>
      </c>
    </row>
    <row r="353" s="2" customFormat="1" ht="21.75" customHeight="1">
      <c r="A353" s="41"/>
      <c r="B353" s="42"/>
      <c r="C353" s="207" t="s">
        <v>463</v>
      </c>
      <c r="D353" s="207" t="s">
        <v>116</v>
      </c>
      <c r="E353" s="208" t="s">
        <v>542</v>
      </c>
      <c r="F353" s="209" t="s">
        <v>543</v>
      </c>
      <c r="G353" s="210" t="s">
        <v>119</v>
      </c>
      <c r="H353" s="211">
        <v>2.6299999999999999</v>
      </c>
      <c r="I353" s="212"/>
      <c r="J353" s="213">
        <f>ROUND(I353*H353,2)</f>
        <v>0</v>
      </c>
      <c r="K353" s="209" t="s">
        <v>120</v>
      </c>
      <c r="L353" s="47"/>
      <c r="M353" s="214" t="s">
        <v>19</v>
      </c>
      <c r="N353" s="215" t="s">
        <v>40</v>
      </c>
      <c r="O353" s="87"/>
      <c r="P353" s="216">
        <f>O353*H353</f>
        <v>0</v>
      </c>
      <c r="Q353" s="216">
        <v>0.34499999999999997</v>
      </c>
      <c r="R353" s="216">
        <f>Q353*H353</f>
        <v>0.90734999999999988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121</v>
      </c>
      <c r="AT353" s="218" t="s">
        <v>116</v>
      </c>
      <c r="AU353" s="218" t="s">
        <v>79</v>
      </c>
      <c r="AY353" s="20" t="s">
        <v>114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77</v>
      </c>
      <c r="BK353" s="219">
        <f>ROUND(I353*H353,2)</f>
        <v>0</v>
      </c>
      <c r="BL353" s="20" t="s">
        <v>121</v>
      </c>
      <c r="BM353" s="218" t="s">
        <v>466</v>
      </c>
    </row>
    <row r="354" s="2" customFormat="1">
      <c r="A354" s="41"/>
      <c r="B354" s="42"/>
      <c r="C354" s="43"/>
      <c r="D354" s="220" t="s">
        <v>122</v>
      </c>
      <c r="E354" s="43"/>
      <c r="F354" s="221" t="s">
        <v>545</v>
      </c>
      <c r="G354" s="43"/>
      <c r="H354" s="43"/>
      <c r="I354" s="222"/>
      <c r="J354" s="43"/>
      <c r="K354" s="43"/>
      <c r="L354" s="47"/>
      <c r="M354" s="223"/>
      <c r="N354" s="224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122</v>
      </c>
      <c r="AU354" s="20" t="s">
        <v>79</v>
      </c>
    </row>
    <row r="355" s="13" customFormat="1">
      <c r="A355" s="13"/>
      <c r="B355" s="225"/>
      <c r="C355" s="226"/>
      <c r="D355" s="227" t="s">
        <v>124</v>
      </c>
      <c r="E355" s="228" t="s">
        <v>19</v>
      </c>
      <c r="F355" s="229" t="s">
        <v>990</v>
      </c>
      <c r="G355" s="226"/>
      <c r="H355" s="230">
        <v>2.6299999999999999</v>
      </c>
      <c r="I355" s="231"/>
      <c r="J355" s="226"/>
      <c r="K355" s="226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124</v>
      </c>
      <c r="AU355" s="236" t="s">
        <v>79</v>
      </c>
      <c r="AV355" s="13" t="s">
        <v>79</v>
      </c>
      <c r="AW355" s="13" t="s">
        <v>31</v>
      </c>
      <c r="AX355" s="13" t="s">
        <v>69</v>
      </c>
      <c r="AY355" s="236" t="s">
        <v>114</v>
      </c>
    </row>
    <row r="356" s="14" customFormat="1">
      <c r="A356" s="14"/>
      <c r="B356" s="237"/>
      <c r="C356" s="238"/>
      <c r="D356" s="227" t="s">
        <v>124</v>
      </c>
      <c r="E356" s="239" t="s">
        <v>19</v>
      </c>
      <c r="F356" s="240" t="s">
        <v>127</v>
      </c>
      <c r="G356" s="238"/>
      <c r="H356" s="241">
        <v>2.6299999999999999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7" t="s">
        <v>124</v>
      </c>
      <c r="AU356" s="247" t="s">
        <v>79</v>
      </c>
      <c r="AV356" s="14" t="s">
        <v>121</v>
      </c>
      <c r="AW356" s="14" t="s">
        <v>31</v>
      </c>
      <c r="AX356" s="14" t="s">
        <v>77</v>
      </c>
      <c r="AY356" s="247" t="s">
        <v>114</v>
      </c>
    </row>
    <row r="357" s="2" customFormat="1" ht="21.75" customHeight="1">
      <c r="A357" s="41"/>
      <c r="B357" s="42"/>
      <c r="C357" s="207" t="s">
        <v>293</v>
      </c>
      <c r="D357" s="207" t="s">
        <v>116</v>
      </c>
      <c r="E357" s="208" t="s">
        <v>548</v>
      </c>
      <c r="F357" s="209" t="s">
        <v>549</v>
      </c>
      <c r="G357" s="210" t="s">
        <v>119</v>
      </c>
      <c r="H357" s="211">
        <v>22.199999999999999</v>
      </c>
      <c r="I357" s="212"/>
      <c r="J357" s="213">
        <f>ROUND(I357*H357,2)</f>
        <v>0</v>
      </c>
      <c r="K357" s="209" t="s">
        <v>120</v>
      </c>
      <c r="L357" s="47"/>
      <c r="M357" s="214" t="s">
        <v>19</v>
      </c>
      <c r="N357" s="215" t="s">
        <v>40</v>
      </c>
      <c r="O357" s="87"/>
      <c r="P357" s="216">
        <f>O357*H357</f>
        <v>0</v>
      </c>
      <c r="Q357" s="216">
        <v>0.57499999999999996</v>
      </c>
      <c r="R357" s="216">
        <f>Q357*H357</f>
        <v>12.764999999999999</v>
      </c>
      <c r="S357" s="216">
        <v>0</v>
      </c>
      <c r="T357" s="217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8" t="s">
        <v>121</v>
      </c>
      <c r="AT357" s="218" t="s">
        <v>116</v>
      </c>
      <c r="AU357" s="218" t="s">
        <v>79</v>
      </c>
      <c r="AY357" s="20" t="s">
        <v>114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20" t="s">
        <v>77</v>
      </c>
      <c r="BK357" s="219">
        <f>ROUND(I357*H357,2)</f>
        <v>0</v>
      </c>
      <c r="BL357" s="20" t="s">
        <v>121</v>
      </c>
      <c r="BM357" s="218" t="s">
        <v>475</v>
      </c>
    </row>
    <row r="358" s="2" customFormat="1">
      <c r="A358" s="41"/>
      <c r="B358" s="42"/>
      <c r="C358" s="43"/>
      <c r="D358" s="220" t="s">
        <v>122</v>
      </c>
      <c r="E358" s="43"/>
      <c r="F358" s="221" t="s">
        <v>551</v>
      </c>
      <c r="G358" s="43"/>
      <c r="H358" s="43"/>
      <c r="I358" s="222"/>
      <c r="J358" s="43"/>
      <c r="K358" s="43"/>
      <c r="L358" s="47"/>
      <c r="M358" s="223"/>
      <c r="N358" s="224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122</v>
      </c>
      <c r="AU358" s="20" t="s">
        <v>79</v>
      </c>
    </row>
    <row r="359" s="13" customFormat="1">
      <c r="A359" s="13"/>
      <c r="B359" s="225"/>
      <c r="C359" s="226"/>
      <c r="D359" s="227" t="s">
        <v>124</v>
      </c>
      <c r="E359" s="228" t="s">
        <v>19</v>
      </c>
      <c r="F359" s="229" t="s">
        <v>863</v>
      </c>
      <c r="G359" s="226"/>
      <c r="H359" s="230">
        <v>19.25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124</v>
      </c>
      <c r="AU359" s="236" t="s">
        <v>79</v>
      </c>
      <c r="AV359" s="13" t="s">
        <v>79</v>
      </c>
      <c r="AW359" s="13" t="s">
        <v>31</v>
      </c>
      <c r="AX359" s="13" t="s">
        <v>69</v>
      </c>
      <c r="AY359" s="236" t="s">
        <v>114</v>
      </c>
    </row>
    <row r="360" s="13" customFormat="1">
      <c r="A360" s="13"/>
      <c r="B360" s="225"/>
      <c r="C360" s="226"/>
      <c r="D360" s="227" t="s">
        <v>124</v>
      </c>
      <c r="E360" s="228" t="s">
        <v>19</v>
      </c>
      <c r="F360" s="229" t="s">
        <v>864</v>
      </c>
      <c r="G360" s="226"/>
      <c r="H360" s="230">
        <v>2.9399999999999999</v>
      </c>
      <c r="I360" s="231"/>
      <c r="J360" s="226"/>
      <c r="K360" s="226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124</v>
      </c>
      <c r="AU360" s="236" t="s">
        <v>79</v>
      </c>
      <c r="AV360" s="13" t="s">
        <v>79</v>
      </c>
      <c r="AW360" s="13" t="s">
        <v>31</v>
      </c>
      <c r="AX360" s="13" t="s">
        <v>69</v>
      </c>
      <c r="AY360" s="236" t="s">
        <v>114</v>
      </c>
    </row>
    <row r="361" s="15" customFormat="1">
      <c r="A361" s="15"/>
      <c r="B361" s="248"/>
      <c r="C361" s="249"/>
      <c r="D361" s="227" t="s">
        <v>124</v>
      </c>
      <c r="E361" s="250" t="s">
        <v>19</v>
      </c>
      <c r="F361" s="251" t="s">
        <v>991</v>
      </c>
      <c r="G361" s="249"/>
      <c r="H361" s="252">
        <v>22.190000000000001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8" t="s">
        <v>124</v>
      </c>
      <c r="AU361" s="258" t="s">
        <v>79</v>
      </c>
      <c r="AV361" s="15" t="s">
        <v>133</v>
      </c>
      <c r="AW361" s="15" t="s">
        <v>31</v>
      </c>
      <c r="AX361" s="15" t="s">
        <v>69</v>
      </c>
      <c r="AY361" s="258" t="s">
        <v>114</v>
      </c>
    </row>
    <row r="362" s="14" customFormat="1">
      <c r="A362" s="14"/>
      <c r="B362" s="237"/>
      <c r="C362" s="238"/>
      <c r="D362" s="227" t="s">
        <v>124</v>
      </c>
      <c r="E362" s="239" t="s">
        <v>19</v>
      </c>
      <c r="F362" s="240" t="s">
        <v>127</v>
      </c>
      <c r="G362" s="238"/>
      <c r="H362" s="241">
        <v>22.190000000000001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7" t="s">
        <v>124</v>
      </c>
      <c r="AU362" s="247" t="s">
        <v>79</v>
      </c>
      <c r="AV362" s="14" t="s">
        <v>121</v>
      </c>
      <c r="AW362" s="14" t="s">
        <v>31</v>
      </c>
      <c r="AX362" s="14" t="s">
        <v>69</v>
      </c>
      <c r="AY362" s="247" t="s">
        <v>114</v>
      </c>
    </row>
    <row r="363" s="13" customFormat="1">
      <c r="A363" s="13"/>
      <c r="B363" s="225"/>
      <c r="C363" s="226"/>
      <c r="D363" s="227" t="s">
        <v>124</v>
      </c>
      <c r="E363" s="228" t="s">
        <v>19</v>
      </c>
      <c r="F363" s="229" t="s">
        <v>866</v>
      </c>
      <c r="G363" s="226"/>
      <c r="H363" s="230">
        <v>22.199999999999999</v>
      </c>
      <c r="I363" s="231"/>
      <c r="J363" s="226"/>
      <c r="K363" s="226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124</v>
      </c>
      <c r="AU363" s="236" t="s">
        <v>79</v>
      </c>
      <c r="AV363" s="13" t="s">
        <v>79</v>
      </c>
      <c r="AW363" s="13" t="s">
        <v>31</v>
      </c>
      <c r="AX363" s="13" t="s">
        <v>69</v>
      </c>
      <c r="AY363" s="236" t="s">
        <v>114</v>
      </c>
    </row>
    <row r="364" s="14" customFormat="1">
      <c r="A364" s="14"/>
      <c r="B364" s="237"/>
      <c r="C364" s="238"/>
      <c r="D364" s="227" t="s">
        <v>124</v>
      </c>
      <c r="E364" s="239" t="s">
        <v>19</v>
      </c>
      <c r="F364" s="240" t="s">
        <v>127</v>
      </c>
      <c r="G364" s="238"/>
      <c r="H364" s="241">
        <v>22.199999999999999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7" t="s">
        <v>124</v>
      </c>
      <c r="AU364" s="247" t="s">
        <v>79</v>
      </c>
      <c r="AV364" s="14" t="s">
        <v>121</v>
      </c>
      <c r="AW364" s="14" t="s">
        <v>31</v>
      </c>
      <c r="AX364" s="14" t="s">
        <v>77</v>
      </c>
      <c r="AY364" s="247" t="s">
        <v>114</v>
      </c>
    </row>
    <row r="365" s="2" customFormat="1" ht="21.75" customHeight="1">
      <c r="A365" s="41"/>
      <c r="B365" s="42"/>
      <c r="C365" s="207" t="s">
        <v>479</v>
      </c>
      <c r="D365" s="207" t="s">
        <v>116</v>
      </c>
      <c r="E365" s="208" t="s">
        <v>552</v>
      </c>
      <c r="F365" s="209" t="s">
        <v>553</v>
      </c>
      <c r="G365" s="210" t="s">
        <v>119</v>
      </c>
      <c r="H365" s="211">
        <v>22.199999999999999</v>
      </c>
      <c r="I365" s="212"/>
      <c r="J365" s="213">
        <f>ROUND(I365*H365,2)</f>
        <v>0</v>
      </c>
      <c r="K365" s="209" t="s">
        <v>120</v>
      </c>
      <c r="L365" s="47"/>
      <c r="M365" s="214" t="s">
        <v>19</v>
      </c>
      <c r="N365" s="215" t="s">
        <v>40</v>
      </c>
      <c r="O365" s="87"/>
      <c r="P365" s="216">
        <f>O365*H365</f>
        <v>0</v>
      </c>
      <c r="Q365" s="216">
        <v>0.68999999999999995</v>
      </c>
      <c r="R365" s="216">
        <f>Q365*H365</f>
        <v>15.317999999999998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121</v>
      </c>
      <c r="AT365" s="218" t="s">
        <v>116</v>
      </c>
      <c r="AU365" s="218" t="s">
        <v>79</v>
      </c>
      <c r="AY365" s="20" t="s">
        <v>114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77</v>
      </c>
      <c r="BK365" s="219">
        <f>ROUND(I365*H365,2)</f>
        <v>0</v>
      </c>
      <c r="BL365" s="20" t="s">
        <v>121</v>
      </c>
      <c r="BM365" s="218" t="s">
        <v>482</v>
      </c>
    </row>
    <row r="366" s="2" customFormat="1">
      <c r="A366" s="41"/>
      <c r="B366" s="42"/>
      <c r="C366" s="43"/>
      <c r="D366" s="220" t="s">
        <v>122</v>
      </c>
      <c r="E366" s="43"/>
      <c r="F366" s="221" t="s">
        <v>555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122</v>
      </c>
      <c r="AU366" s="20" t="s">
        <v>79</v>
      </c>
    </row>
    <row r="367" s="13" customFormat="1">
      <c r="A367" s="13"/>
      <c r="B367" s="225"/>
      <c r="C367" s="226"/>
      <c r="D367" s="227" t="s">
        <v>124</v>
      </c>
      <c r="E367" s="228" t="s">
        <v>19</v>
      </c>
      <c r="F367" s="229" t="s">
        <v>992</v>
      </c>
      <c r="G367" s="226"/>
      <c r="H367" s="230">
        <v>22.199999999999999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124</v>
      </c>
      <c r="AU367" s="236" t="s">
        <v>79</v>
      </c>
      <c r="AV367" s="13" t="s">
        <v>79</v>
      </c>
      <c r="AW367" s="13" t="s">
        <v>31</v>
      </c>
      <c r="AX367" s="13" t="s">
        <v>69</v>
      </c>
      <c r="AY367" s="236" t="s">
        <v>114</v>
      </c>
    </row>
    <row r="368" s="14" customFormat="1">
      <c r="A368" s="14"/>
      <c r="B368" s="237"/>
      <c r="C368" s="238"/>
      <c r="D368" s="227" t="s">
        <v>124</v>
      </c>
      <c r="E368" s="239" t="s">
        <v>19</v>
      </c>
      <c r="F368" s="240" t="s">
        <v>127</v>
      </c>
      <c r="G368" s="238"/>
      <c r="H368" s="241">
        <v>22.199999999999999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7" t="s">
        <v>124</v>
      </c>
      <c r="AU368" s="247" t="s">
        <v>79</v>
      </c>
      <c r="AV368" s="14" t="s">
        <v>121</v>
      </c>
      <c r="AW368" s="14" t="s">
        <v>31</v>
      </c>
      <c r="AX368" s="14" t="s">
        <v>77</v>
      </c>
      <c r="AY368" s="247" t="s">
        <v>114</v>
      </c>
    </row>
    <row r="369" s="2" customFormat="1" ht="24.15" customHeight="1">
      <c r="A369" s="41"/>
      <c r="B369" s="42"/>
      <c r="C369" s="207" t="s">
        <v>298</v>
      </c>
      <c r="D369" s="207" t="s">
        <v>116</v>
      </c>
      <c r="E369" s="208" t="s">
        <v>557</v>
      </c>
      <c r="F369" s="209" t="s">
        <v>558</v>
      </c>
      <c r="G369" s="210" t="s">
        <v>119</v>
      </c>
      <c r="H369" s="211">
        <v>22.199999999999999</v>
      </c>
      <c r="I369" s="212"/>
      <c r="J369" s="213">
        <f>ROUND(I369*H369,2)</f>
        <v>0</v>
      </c>
      <c r="K369" s="209" t="s">
        <v>120</v>
      </c>
      <c r="L369" s="47"/>
      <c r="M369" s="214" t="s">
        <v>19</v>
      </c>
      <c r="N369" s="215" t="s">
        <v>40</v>
      </c>
      <c r="O369" s="87"/>
      <c r="P369" s="216">
        <f>O369*H369</f>
        <v>0</v>
      </c>
      <c r="Q369" s="216">
        <v>0.31647999999999998</v>
      </c>
      <c r="R369" s="216">
        <f>Q369*H369</f>
        <v>7.0258559999999992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121</v>
      </c>
      <c r="AT369" s="218" t="s">
        <v>116</v>
      </c>
      <c r="AU369" s="218" t="s">
        <v>79</v>
      </c>
      <c r="AY369" s="20" t="s">
        <v>114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77</v>
      </c>
      <c r="BK369" s="219">
        <f>ROUND(I369*H369,2)</f>
        <v>0</v>
      </c>
      <c r="BL369" s="20" t="s">
        <v>121</v>
      </c>
      <c r="BM369" s="218" t="s">
        <v>486</v>
      </c>
    </row>
    <row r="370" s="2" customFormat="1">
      <c r="A370" s="41"/>
      <c r="B370" s="42"/>
      <c r="C370" s="43"/>
      <c r="D370" s="220" t="s">
        <v>122</v>
      </c>
      <c r="E370" s="43"/>
      <c r="F370" s="221" t="s">
        <v>560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122</v>
      </c>
      <c r="AU370" s="20" t="s">
        <v>79</v>
      </c>
    </row>
    <row r="371" s="13" customFormat="1">
      <c r="A371" s="13"/>
      <c r="B371" s="225"/>
      <c r="C371" s="226"/>
      <c r="D371" s="227" t="s">
        <v>124</v>
      </c>
      <c r="E371" s="228" t="s">
        <v>19</v>
      </c>
      <c r="F371" s="229" t="s">
        <v>863</v>
      </c>
      <c r="G371" s="226"/>
      <c r="H371" s="230">
        <v>19.25</v>
      </c>
      <c r="I371" s="231"/>
      <c r="J371" s="226"/>
      <c r="K371" s="226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124</v>
      </c>
      <c r="AU371" s="236" t="s">
        <v>79</v>
      </c>
      <c r="AV371" s="13" t="s">
        <v>79</v>
      </c>
      <c r="AW371" s="13" t="s">
        <v>31</v>
      </c>
      <c r="AX371" s="13" t="s">
        <v>69</v>
      </c>
      <c r="AY371" s="236" t="s">
        <v>114</v>
      </c>
    </row>
    <row r="372" s="13" customFormat="1">
      <c r="A372" s="13"/>
      <c r="B372" s="225"/>
      <c r="C372" s="226"/>
      <c r="D372" s="227" t="s">
        <v>124</v>
      </c>
      <c r="E372" s="228" t="s">
        <v>19</v>
      </c>
      <c r="F372" s="229" t="s">
        <v>864</v>
      </c>
      <c r="G372" s="226"/>
      <c r="H372" s="230">
        <v>2.9399999999999999</v>
      </c>
      <c r="I372" s="231"/>
      <c r="J372" s="226"/>
      <c r="K372" s="226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124</v>
      </c>
      <c r="AU372" s="236" t="s">
        <v>79</v>
      </c>
      <c r="AV372" s="13" t="s">
        <v>79</v>
      </c>
      <c r="AW372" s="13" t="s">
        <v>31</v>
      </c>
      <c r="AX372" s="13" t="s">
        <v>69</v>
      </c>
      <c r="AY372" s="236" t="s">
        <v>114</v>
      </c>
    </row>
    <row r="373" s="14" customFormat="1">
      <c r="A373" s="14"/>
      <c r="B373" s="237"/>
      <c r="C373" s="238"/>
      <c r="D373" s="227" t="s">
        <v>124</v>
      </c>
      <c r="E373" s="239" t="s">
        <v>19</v>
      </c>
      <c r="F373" s="240" t="s">
        <v>127</v>
      </c>
      <c r="G373" s="238"/>
      <c r="H373" s="241">
        <v>22.190000000000001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7" t="s">
        <v>124</v>
      </c>
      <c r="AU373" s="247" t="s">
        <v>79</v>
      </c>
      <c r="AV373" s="14" t="s">
        <v>121</v>
      </c>
      <c r="AW373" s="14" t="s">
        <v>31</v>
      </c>
      <c r="AX373" s="14" t="s">
        <v>69</v>
      </c>
      <c r="AY373" s="247" t="s">
        <v>114</v>
      </c>
    </row>
    <row r="374" s="13" customFormat="1">
      <c r="A374" s="13"/>
      <c r="B374" s="225"/>
      <c r="C374" s="226"/>
      <c r="D374" s="227" t="s">
        <v>124</v>
      </c>
      <c r="E374" s="228" t="s">
        <v>19</v>
      </c>
      <c r="F374" s="229" t="s">
        <v>866</v>
      </c>
      <c r="G374" s="226"/>
      <c r="H374" s="230">
        <v>22.199999999999999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124</v>
      </c>
      <c r="AU374" s="236" t="s">
        <v>79</v>
      </c>
      <c r="AV374" s="13" t="s">
        <v>79</v>
      </c>
      <c r="AW374" s="13" t="s">
        <v>31</v>
      </c>
      <c r="AX374" s="13" t="s">
        <v>69</v>
      </c>
      <c r="AY374" s="236" t="s">
        <v>114</v>
      </c>
    </row>
    <row r="375" s="14" customFormat="1">
      <c r="A375" s="14"/>
      <c r="B375" s="237"/>
      <c r="C375" s="238"/>
      <c r="D375" s="227" t="s">
        <v>124</v>
      </c>
      <c r="E375" s="239" t="s">
        <v>19</v>
      </c>
      <c r="F375" s="240" t="s">
        <v>127</v>
      </c>
      <c r="G375" s="238"/>
      <c r="H375" s="241">
        <v>22.199999999999999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124</v>
      </c>
      <c r="AU375" s="247" t="s">
        <v>79</v>
      </c>
      <c r="AV375" s="14" t="s">
        <v>121</v>
      </c>
      <c r="AW375" s="14" t="s">
        <v>31</v>
      </c>
      <c r="AX375" s="14" t="s">
        <v>77</v>
      </c>
      <c r="AY375" s="247" t="s">
        <v>114</v>
      </c>
    </row>
    <row r="376" s="2" customFormat="1" ht="16.5" customHeight="1">
      <c r="A376" s="41"/>
      <c r="B376" s="42"/>
      <c r="C376" s="207" t="s">
        <v>488</v>
      </c>
      <c r="D376" s="207" t="s">
        <v>116</v>
      </c>
      <c r="E376" s="208" t="s">
        <v>561</v>
      </c>
      <c r="F376" s="209" t="s">
        <v>562</v>
      </c>
      <c r="G376" s="210" t="s">
        <v>119</v>
      </c>
      <c r="H376" s="211">
        <v>22.199999999999999</v>
      </c>
      <c r="I376" s="212"/>
      <c r="J376" s="213">
        <f>ROUND(I376*H376,2)</f>
        <v>0</v>
      </c>
      <c r="K376" s="209" t="s">
        <v>120</v>
      </c>
      <c r="L376" s="47"/>
      <c r="M376" s="214" t="s">
        <v>19</v>
      </c>
      <c r="N376" s="215" t="s">
        <v>40</v>
      </c>
      <c r="O376" s="87"/>
      <c r="P376" s="216">
        <f>O376*H376</f>
        <v>0</v>
      </c>
      <c r="Q376" s="216">
        <v>0.0056100000000000004</v>
      </c>
      <c r="R376" s="216">
        <f>Q376*H376</f>
        <v>0.124542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121</v>
      </c>
      <c r="AT376" s="218" t="s">
        <v>116</v>
      </c>
      <c r="AU376" s="218" t="s">
        <v>79</v>
      </c>
      <c r="AY376" s="20" t="s">
        <v>114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77</v>
      </c>
      <c r="BK376" s="219">
        <f>ROUND(I376*H376,2)</f>
        <v>0</v>
      </c>
      <c r="BL376" s="20" t="s">
        <v>121</v>
      </c>
      <c r="BM376" s="218" t="s">
        <v>491</v>
      </c>
    </row>
    <row r="377" s="2" customFormat="1">
      <c r="A377" s="41"/>
      <c r="B377" s="42"/>
      <c r="C377" s="43"/>
      <c r="D377" s="220" t="s">
        <v>122</v>
      </c>
      <c r="E377" s="43"/>
      <c r="F377" s="221" t="s">
        <v>564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122</v>
      </c>
      <c r="AU377" s="20" t="s">
        <v>79</v>
      </c>
    </row>
    <row r="378" s="13" customFormat="1">
      <c r="A378" s="13"/>
      <c r="B378" s="225"/>
      <c r="C378" s="226"/>
      <c r="D378" s="227" t="s">
        <v>124</v>
      </c>
      <c r="E378" s="228" t="s">
        <v>19</v>
      </c>
      <c r="F378" s="229" t="s">
        <v>866</v>
      </c>
      <c r="G378" s="226"/>
      <c r="H378" s="230">
        <v>22.199999999999999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124</v>
      </c>
      <c r="AU378" s="236" t="s">
        <v>79</v>
      </c>
      <c r="AV378" s="13" t="s">
        <v>79</v>
      </c>
      <c r="AW378" s="13" t="s">
        <v>31</v>
      </c>
      <c r="AX378" s="13" t="s">
        <v>69</v>
      </c>
      <c r="AY378" s="236" t="s">
        <v>114</v>
      </c>
    </row>
    <row r="379" s="14" customFormat="1">
      <c r="A379" s="14"/>
      <c r="B379" s="237"/>
      <c r="C379" s="238"/>
      <c r="D379" s="227" t="s">
        <v>124</v>
      </c>
      <c r="E379" s="239" t="s">
        <v>19</v>
      </c>
      <c r="F379" s="240" t="s">
        <v>127</v>
      </c>
      <c r="G379" s="238"/>
      <c r="H379" s="241">
        <v>22.199999999999999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7" t="s">
        <v>124</v>
      </c>
      <c r="AU379" s="247" t="s">
        <v>79</v>
      </c>
      <c r="AV379" s="14" t="s">
        <v>121</v>
      </c>
      <c r="AW379" s="14" t="s">
        <v>31</v>
      </c>
      <c r="AX379" s="14" t="s">
        <v>77</v>
      </c>
      <c r="AY379" s="247" t="s">
        <v>114</v>
      </c>
    </row>
    <row r="380" s="2" customFormat="1" ht="16.5" customHeight="1">
      <c r="A380" s="41"/>
      <c r="B380" s="42"/>
      <c r="C380" s="207" t="s">
        <v>302</v>
      </c>
      <c r="D380" s="207" t="s">
        <v>116</v>
      </c>
      <c r="E380" s="208" t="s">
        <v>566</v>
      </c>
      <c r="F380" s="209" t="s">
        <v>567</v>
      </c>
      <c r="G380" s="210" t="s">
        <v>119</v>
      </c>
      <c r="H380" s="211">
        <v>26.600000000000001</v>
      </c>
      <c r="I380" s="212"/>
      <c r="J380" s="213">
        <f>ROUND(I380*H380,2)</f>
        <v>0</v>
      </c>
      <c r="K380" s="209" t="s">
        <v>120</v>
      </c>
      <c r="L380" s="47"/>
      <c r="M380" s="214" t="s">
        <v>19</v>
      </c>
      <c r="N380" s="215" t="s">
        <v>40</v>
      </c>
      <c r="O380" s="87"/>
      <c r="P380" s="216">
        <f>O380*H380</f>
        <v>0</v>
      </c>
      <c r="Q380" s="216">
        <v>0.00051000000000000004</v>
      </c>
      <c r="R380" s="216">
        <f>Q380*H380</f>
        <v>0.013566000000000002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121</v>
      </c>
      <c r="AT380" s="218" t="s">
        <v>116</v>
      </c>
      <c r="AU380" s="218" t="s">
        <v>79</v>
      </c>
      <c r="AY380" s="20" t="s">
        <v>114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77</v>
      </c>
      <c r="BK380" s="219">
        <f>ROUND(I380*H380,2)</f>
        <v>0</v>
      </c>
      <c r="BL380" s="20" t="s">
        <v>121</v>
      </c>
      <c r="BM380" s="218" t="s">
        <v>495</v>
      </c>
    </row>
    <row r="381" s="2" customFormat="1">
      <c r="A381" s="41"/>
      <c r="B381" s="42"/>
      <c r="C381" s="43"/>
      <c r="D381" s="220" t="s">
        <v>122</v>
      </c>
      <c r="E381" s="43"/>
      <c r="F381" s="221" t="s">
        <v>569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122</v>
      </c>
      <c r="AU381" s="20" t="s">
        <v>79</v>
      </c>
    </row>
    <row r="382" s="13" customFormat="1">
      <c r="A382" s="13"/>
      <c r="B382" s="225"/>
      <c r="C382" s="226"/>
      <c r="D382" s="227" t="s">
        <v>124</v>
      </c>
      <c r="E382" s="228" t="s">
        <v>19</v>
      </c>
      <c r="F382" s="229" t="s">
        <v>863</v>
      </c>
      <c r="G382" s="226"/>
      <c r="H382" s="230">
        <v>19.25</v>
      </c>
      <c r="I382" s="231"/>
      <c r="J382" s="226"/>
      <c r="K382" s="226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124</v>
      </c>
      <c r="AU382" s="236" t="s">
        <v>79</v>
      </c>
      <c r="AV382" s="13" t="s">
        <v>79</v>
      </c>
      <c r="AW382" s="13" t="s">
        <v>31</v>
      </c>
      <c r="AX382" s="13" t="s">
        <v>69</v>
      </c>
      <c r="AY382" s="236" t="s">
        <v>114</v>
      </c>
    </row>
    <row r="383" s="13" customFormat="1">
      <c r="A383" s="13"/>
      <c r="B383" s="225"/>
      <c r="C383" s="226"/>
      <c r="D383" s="227" t="s">
        <v>124</v>
      </c>
      <c r="E383" s="228" t="s">
        <v>19</v>
      </c>
      <c r="F383" s="229" t="s">
        <v>864</v>
      </c>
      <c r="G383" s="226"/>
      <c r="H383" s="230">
        <v>2.9399999999999999</v>
      </c>
      <c r="I383" s="231"/>
      <c r="J383" s="226"/>
      <c r="K383" s="226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124</v>
      </c>
      <c r="AU383" s="236" t="s">
        <v>79</v>
      </c>
      <c r="AV383" s="13" t="s">
        <v>79</v>
      </c>
      <c r="AW383" s="13" t="s">
        <v>31</v>
      </c>
      <c r="AX383" s="13" t="s">
        <v>69</v>
      </c>
      <c r="AY383" s="236" t="s">
        <v>114</v>
      </c>
    </row>
    <row r="384" s="15" customFormat="1">
      <c r="A384" s="15"/>
      <c r="B384" s="248"/>
      <c r="C384" s="249"/>
      <c r="D384" s="227" t="s">
        <v>124</v>
      </c>
      <c r="E384" s="250" t="s">
        <v>19</v>
      </c>
      <c r="F384" s="251" t="s">
        <v>155</v>
      </c>
      <c r="G384" s="249"/>
      <c r="H384" s="252">
        <v>22.190000000000001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8" t="s">
        <v>124</v>
      </c>
      <c r="AU384" s="258" t="s">
        <v>79</v>
      </c>
      <c r="AV384" s="15" t="s">
        <v>133</v>
      </c>
      <c r="AW384" s="15" t="s">
        <v>31</v>
      </c>
      <c r="AX384" s="15" t="s">
        <v>69</v>
      </c>
      <c r="AY384" s="258" t="s">
        <v>114</v>
      </c>
    </row>
    <row r="385" s="13" customFormat="1">
      <c r="A385" s="13"/>
      <c r="B385" s="225"/>
      <c r="C385" s="226"/>
      <c r="D385" s="227" t="s">
        <v>124</v>
      </c>
      <c r="E385" s="228" t="s">
        <v>19</v>
      </c>
      <c r="F385" s="229" t="s">
        <v>993</v>
      </c>
      <c r="G385" s="226"/>
      <c r="H385" s="230">
        <v>4.4000000000000004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124</v>
      </c>
      <c r="AU385" s="236" t="s">
        <v>79</v>
      </c>
      <c r="AV385" s="13" t="s">
        <v>79</v>
      </c>
      <c r="AW385" s="13" t="s">
        <v>31</v>
      </c>
      <c r="AX385" s="13" t="s">
        <v>69</v>
      </c>
      <c r="AY385" s="236" t="s">
        <v>114</v>
      </c>
    </row>
    <row r="386" s="15" customFormat="1">
      <c r="A386" s="15"/>
      <c r="B386" s="248"/>
      <c r="C386" s="249"/>
      <c r="D386" s="227" t="s">
        <v>124</v>
      </c>
      <c r="E386" s="250" t="s">
        <v>19</v>
      </c>
      <c r="F386" s="251" t="s">
        <v>865</v>
      </c>
      <c r="G386" s="249"/>
      <c r="H386" s="252">
        <v>4.4000000000000004</v>
      </c>
      <c r="I386" s="253"/>
      <c r="J386" s="249"/>
      <c r="K386" s="249"/>
      <c r="L386" s="254"/>
      <c r="M386" s="255"/>
      <c r="N386" s="256"/>
      <c r="O386" s="256"/>
      <c r="P386" s="256"/>
      <c r="Q386" s="256"/>
      <c r="R386" s="256"/>
      <c r="S386" s="256"/>
      <c r="T386" s="25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8" t="s">
        <v>124</v>
      </c>
      <c r="AU386" s="258" t="s">
        <v>79</v>
      </c>
      <c r="AV386" s="15" t="s">
        <v>133</v>
      </c>
      <c r="AW386" s="15" t="s">
        <v>31</v>
      </c>
      <c r="AX386" s="15" t="s">
        <v>69</v>
      </c>
      <c r="AY386" s="258" t="s">
        <v>114</v>
      </c>
    </row>
    <row r="387" s="14" customFormat="1">
      <c r="A387" s="14"/>
      <c r="B387" s="237"/>
      <c r="C387" s="238"/>
      <c r="D387" s="227" t="s">
        <v>124</v>
      </c>
      <c r="E387" s="239" t="s">
        <v>19</v>
      </c>
      <c r="F387" s="240" t="s">
        <v>127</v>
      </c>
      <c r="G387" s="238"/>
      <c r="H387" s="241">
        <v>26.59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124</v>
      </c>
      <c r="AU387" s="247" t="s">
        <v>79</v>
      </c>
      <c r="AV387" s="14" t="s">
        <v>121</v>
      </c>
      <c r="AW387" s="14" t="s">
        <v>31</v>
      </c>
      <c r="AX387" s="14" t="s">
        <v>69</v>
      </c>
      <c r="AY387" s="247" t="s">
        <v>114</v>
      </c>
    </row>
    <row r="388" s="13" customFormat="1">
      <c r="A388" s="13"/>
      <c r="B388" s="225"/>
      <c r="C388" s="226"/>
      <c r="D388" s="227" t="s">
        <v>124</v>
      </c>
      <c r="E388" s="228" t="s">
        <v>19</v>
      </c>
      <c r="F388" s="229" t="s">
        <v>994</v>
      </c>
      <c r="G388" s="226"/>
      <c r="H388" s="230">
        <v>26.600000000000001</v>
      </c>
      <c r="I388" s="231"/>
      <c r="J388" s="226"/>
      <c r="K388" s="226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124</v>
      </c>
      <c r="AU388" s="236" t="s">
        <v>79</v>
      </c>
      <c r="AV388" s="13" t="s">
        <v>79</v>
      </c>
      <c r="AW388" s="13" t="s">
        <v>31</v>
      </c>
      <c r="AX388" s="13" t="s">
        <v>69</v>
      </c>
      <c r="AY388" s="236" t="s">
        <v>114</v>
      </c>
    </row>
    <row r="389" s="14" customFormat="1">
      <c r="A389" s="14"/>
      <c r="B389" s="237"/>
      <c r="C389" s="238"/>
      <c r="D389" s="227" t="s">
        <v>124</v>
      </c>
      <c r="E389" s="239" t="s">
        <v>19</v>
      </c>
      <c r="F389" s="240" t="s">
        <v>127</v>
      </c>
      <c r="G389" s="238"/>
      <c r="H389" s="241">
        <v>26.600000000000001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7" t="s">
        <v>124</v>
      </c>
      <c r="AU389" s="247" t="s">
        <v>79</v>
      </c>
      <c r="AV389" s="14" t="s">
        <v>121</v>
      </c>
      <c r="AW389" s="14" t="s">
        <v>31</v>
      </c>
      <c r="AX389" s="14" t="s">
        <v>77</v>
      </c>
      <c r="AY389" s="247" t="s">
        <v>114</v>
      </c>
    </row>
    <row r="390" s="2" customFormat="1" ht="24.15" customHeight="1">
      <c r="A390" s="41"/>
      <c r="B390" s="42"/>
      <c r="C390" s="207" t="s">
        <v>497</v>
      </c>
      <c r="D390" s="207" t="s">
        <v>116</v>
      </c>
      <c r="E390" s="208" t="s">
        <v>570</v>
      </c>
      <c r="F390" s="209" t="s">
        <v>571</v>
      </c>
      <c r="G390" s="210" t="s">
        <v>119</v>
      </c>
      <c r="H390" s="211">
        <v>26.600000000000001</v>
      </c>
      <c r="I390" s="212"/>
      <c r="J390" s="213">
        <f>ROUND(I390*H390,2)</f>
        <v>0</v>
      </c>
      <c r="K390" s="209" t="s">
        <v>120</v>
      </c>
      <c r="L390" s="47"/>
      <c r="M390" s="214" t="s">
        <v>19</v>
      </c>
      <c r="N390" s="215" t="s">
        <v>40</v>
      </c>
      <c r="O390" s="87"/>
      <c r="P390" s="216">
        <f>O390*H390</f>
        <v>0</v>
      </c>
      <c r="Q390" s="216">
        <v>0.10373</v>
      </c>
      <c r="R390" s="216">
        <f>Q390*H390</f>
        <v>2.7592180000000002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121</v>
      </c>
      <c r="AT390" s="218" t="s">
        <v>116</v>
      </c>
      <c r="AU390" s="218" t="s">
        <v>79</v>
      </c>
      <c r="AY390" s="20" t="s">
        <v>114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77</v>
      </c>
      <c r="BK390" s="219">
        <f>ROUND(I390*H390,2)</f>
        <v>0</v>
      </c>
      <c r="BL390" s="20" t="s">
        <v>121</v>
      </c>
      <c r="BM390" s="218" t="s">
        <v>500</v>
      </c>
    </row>
    <row r="391" s="2" customFormat="1">
      <c r="A391" s="41"/>
      <c r="B391" s="42"/>
      <c r="C391" s="43"/>
      <c r="D391" s="220" t="s">
        <v>122</v>
      </c>
      <c r="E391" s="43"/>
      <c r="F391" s="221" t="s">
        <v>573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122</v>
      </c>
      <c r="AU391" s="20" t="s">
        <v>79</v>
      </c>
    </row>
    <row r="392" s="13" customFormat="1">
      <c r="A392" s="13"/>
      <c r="B392" s="225"/>
      <c r="C392" s="226"/>
      <c r="D392" s="227" t="s">
        <v>124</v>
      </c>
      <c r="E392" s="228" t="s">
        <v>19</v>
      </c>
      <c r="F392" s="229" t="s">
        <v>995</v>
      </c>
      <c r="G392" s="226"/>
      <c r="H392" s="230">
        <v>26.600000000000001</v>
      </c>
      <c r="I392" s="231"/>
      <c r="J392" s="226"/>
      <c r="K392" s="226"/>
      <c r="L392" s="232"/>
      <c r="M392" s="233"/>
      <c r="N392" s="234"/>
      <c r="O392" s="234"/>
      <c r="P392" s="234"/>
      <c r="Q392" s="234"/>
      <c r="R392" s="234"/>
      <c r="S392" s="234"/>
      <c r="T392" s="23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6" t="s">
        <v>124</v>
      </c>
      <c r="AU392" s="236" t="s">
        <v>79</v>
      </c>
      <c r="AV392" s="13" t="s">
        <v>79</v>
      </c>
      <c r="AW392" s="13" t="s">
        <v>31</v>
      </c>
      <c r="AX392" s="13" t="s">
        <v>69</v>
      </c>
      <c r="AY392" s="236" t="s">
        <v>114</v>
      </c>
    </row>
    <row r="393" s="14" customFormat="1">
      <c r="A393" s="14"/>
      <c r="B393" s="237"/>
      <c r="C393" s="238"/>
      <c r="D393" s="227" t="s">
        <v>124</v>
      </c>
      <c r="E393" s="239" t="s">
        <v>19</v>
      </c>
      <c r="F393" s="240" t="s">
        <v>127</v>
      </c>
      <c r="G393" s="238"/>
      <c r="H393" s="241">
        <v>26.600000000000001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7" t="s">
        <v>124</v>
      </c>
      <c r="AU393" s="247" t="s">
        <v>79</v>
      </c>
      <c r="AV393" s="14" t="s">
        <v>121</v>
      </c>
      <c r="AW393" s="14" t="s">
        <v>31</v>
      </c>
      <c r="AX393" s="14" t="s">
        <v>77</v>
      </c>
      <c r="AY393" s="247" t="s">
        <v>114</v>
      </c>
    </row>
    <row r="394" s="2" customFormat="1" ht="24.15" customHeight="1">
      <c r="A394" s="41"/>
      <c r="B394" s="42"/>
      <c r="C394" s="207" t="s">
        <v>309</v>
      </c>
      <c r="D394" s="207" t="s">
        <v>116</v>
      </c>
      <c r="E394" s="208" t="s">
        <v>576</v>
      </c>
      <c r="F394" s="209" t="s">
        <v>577</v>
      </c>
      <c r="G394" s="210" t="s">
        <v>119</v>
      </c>
      <c r="H394" s="211">
        <v>26.399999999999999</v>
      </c>
      <c r="I394" s="212"/>
      <c r="J394" s="213">
        <f>ROUND(I394*H394,2)</f>
        <v>0</v>
      </c>
      <c r="K394" s="209" t="s">
        <v>120</v>
      </c>
      <c r="L394" s="47"/>
      <c r="M394" s="214" t="s">
        <v>19</v>
      </c>
      <c r="N394" s="215" t="s">
        <v>40</v>
      </c>
      <c r="O394" s="87"/>
      <c r="P394" s="216">
        <f>O394*H394</f>
        <v>0</v>
      </c>
      <c r="Q394" s="216">
        <v>0.15559000000000001</v>
      </c>
      <c r="R394" s="216">
        <f>Q394*H394</f>
        <v>4.1075759999999999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121</v>
      </c>
      <c r="AT394" s="218" t="s">
        <v>116</v>
      </c>
      <c r="AU394" s="218" t="s">
        <v>79</v>
      </c>
      <c r="AY394" s="20" t="s">
        <v>114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77</v>
      </c>
      <c r="BK394" s="219">
        <f>ROUND(I394*H394,2)</f>
        <v>0</v>
      </c>
      <c r="BL394" s="20" t="s">
        <v>121</v>
      </c>
      <c r="BM394" s="218" t="s">
        <v>504</v>
      </c>
    </row>
    <row r="395" s="2" customFormat="1">
      <c r="A395" s="41"/>
      <c r="B395" s="42"/>
      <c r="C395" s="43"/>
      <c r="D395" s="220" t="s">
        <v>122</v>
      </c>
      <c r="E395" s="43"/>
      <c r="F395" s="221" t="s">
        <v>579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122</v>
      </c>
      <c r="AU395" s="20" t="s">
        <v>79</v>
      </c>
    </row>
    <row r="396" s="13" customFormat="1">
      <c r="A396" s="13"/>
      <c r="B396" s="225"/>
      <c r="C396" s="226"/>
      <c r="D396" s="227" t="s">
        <v>124</v>
      </c>
      <c r="E396" s="228" t="s">
        <v>19</v>
      </c>
      <c r="F396" s="229" t="s">
        <v>996</v>
      </c>
      <c r="G396" s="226"/>
      <c r="H396" s="230">
        <v>26.399999999999999</v>
      </c>
      <c r="I396" s="231"/>
      <c r="J396" s="226"/>
      <c r="K396" s="226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124</v>
      </c>
      <c r="AU396" s="236" t="s">
        <v>79</v>
      </c>
      <c r="AV396" s="13" t="s">
        <v>79</v>
      </c>
      <c r="AW396" s="13" t="s">
        <v>31</v>
      </c>
      <c r="AX396" s="13" t="s">
        <v>69</v>
      </c>
      <c r="AY396" s="236" t="s">
        <v>114</v>
      </c>
    </row>
    <row r="397" s="14" customFormat="1">
      <c r="A397" s="14"/>
      <c r="B397" s="237"/>
      <c r="C397" s="238"/>
      <c r="D397" s="227" t="s">
        <v>124</v>
      </c>
      <c r="E397" s="239" t="s">
        <v>19</v>
      </c>
      <c r="F397" s="240" t="s">
        <v>127</v>
      </c>
      <c r="G397" s="238"/>
      <c r="H397" s="241">
        <v>26.399999999999999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7" t="s">
        <v>124</v>
      </c>
      <c r="AU397" s="247" t="s">
        <v>79</v>
      </c>
      <c r="AV397" s="14" t="s">
        <v>121</v>
      </c>
      <c r="AW397" s="14" t="s">
        <v>31</v>
      </c>
      <c r="AX397" s="14" t="s">
        <v>77</v>
      </c>
      <c r="AY397" s="247" t="s">
        <v>114</v>
      </c>
    </row>
    <row r="398" s="2" customFormat="1" ht="37.8" customHeight="1">
      <c r="A398" s="41"/>
      <c r="B398" s="42"/>
      <c r="C398" s="207" t="s">
        <v>506</v>
      </c>
      <c r="D398" s="207" t="s">
        <v>116</v>
      </c>
      <c r="E398" s="208" t="s">
        <v>997</v>
      </c>
      <c r="F398" s="209" t="s">
        <v>998</v>
      </c>
      <c r="G398" s="210" t="s">
        <v>119</v>
      </c>
      <c r="H398" s="211">
        <v>2.6299999999999999</v>
      </c>
      <c r="I398" s="212"/>
      <c r="J398" s="213">
        <f>ROUND(I398*H398,2)</f>
        <v>0</v>
      </c>
      <c r="K398" s="209" t="s">
        <v>19</v>
      </c>
      <c r="L398" s="47"/>
      <c r="M398" s="214" t="s">
        <v>19</v>
      </c>
      <c r="N398" s="215" t="s">
        <v>40</v>
      </c>
      <c r="O398" s="87"/>
      <c r="P398" s="216">
        <f>O398*H398</f>
        <v>0</v>
      </c>
      <c r="Q398" s="216">
        <v>0.089219999999999994</v>
      </c>
      <c r="R398" s="216">
        <f>Q398*H398</f>
        <v>0.23464859999999999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121</v>
      </c>
      <c r="AT398" s="218" t="s">
        <v>116</v>
      </c>
      <c r="AU398" s="218" t="s">
        <v>79</v>
      </c>
      <c r="AY398" s="20" t="s">
        <v>114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20" t="s">
        <v>77</v>
      </c>
      <c r="BK398" s="219">
        <f>ROUND(I398*H398,2)</f>
        <v>0</v>
      </c>
      <c r="BL398" s="20" t="s">
        <v>121</v>
      </c>
      <c r="BM398" s="218" t="s">
        <v>509</v>
      </c>
    </row>
    <row r="399" s="13" customFormat="1">
      <c r="A399" s="13"/>
      <c r="B399" s="225"/>
      <c r="C399" s="226"/>
      <c r="D399" s="227" t="s">
        <v>124</v>
      </c>
      <c r="E399" s="228" t="s">
        <v>19</v>
      </c>
      <c r="F399" s="229" t="s">
        <v>999</v>
      </c>
      <c r="G399" s="226"/>
      <c r="H399" s="230">
        <v>2.6299999999999999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124</v>
      </c>
      <c r="AU399" s="236" t="s">
        <v>79</v>
      </c>
      <c r="AV399" s="13" t="s">
        <v>79</v>
      </c>
      <c r="AW399" s="13" t="s">
        <v>31</v>
      </c>
      <c r="AX399" s="13" t="s">
        <v>69</v>
      </c>
      <c r="AY399" s="236" t="s">
        <v>114</v>
      </c>
    </row>
    <row r="400" s="14" customFormat="1">
      <c r="A400" s="14"/>
      <c r="B400" s="237"/>
      <c r="C400" s="238"/>
      <c r="D400" s="227" t="s">
        <v>124</v>
      </c>
      <c r="E400" s="239" t="s">
        <v>19</v>
      </c>
      <c r="F400" s="240" t="s">
        <v>127</v>
      </c>
      <c r="G400" s="238"/>
      <c r="H400" s="241">
        <v>2.6299999999999999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124</v>
      </c>
      <c r="AU400" s="247" t="s">
        <v>79</v>
      </c>
      <c r="AV400" s="14" t="s">
        <v>121</v>
      </c>
      <c r="AW400" s="14" t="s">
        <v>31</v>
      </c>
      <c r="AX400" s="14" t="s">
        <v>77</v>
      </c>
      <c r="AY400" s="247" t="s">
        <v>114</v>
      </c>
    </row>
    <row r="401" s="12" customFormat="1" ht="22.8" customHeight="1">
      <c r="A401" s="12"/>
      <c r="B401" s="191"/>
      <c r="C401" s="192"/>
      <c r="D401" s="193" t="s">
        <v>68</v>
      </c>
      <c r="E401" s="205" t="s">
        <v>148</v>
      </c>
      <c r="F401" s="205" t="s">
        <v>583</v>
      </c>
      <c r="G401" s="192"/>
      <c r="H401" s="192"/>
      <c r="I401" s="195"/>
      <c r="J401" s="206">
        <f>BK401</f>
        <v>0</v>
      </c>
      <c r="K401" s="192"/>
      <c r="L401" s="197"/>
      <c r="M401" s="198"/>
      <c r="N401" s="199"/>
      <c r="O401" s="199"/>
      <c r="P401" s="200">
        <f>SUM(P402:P483)</f>
        <v>0</v>
      </c>
      <c r="Q401" s="199"/>
      <c r="R401" s="200">
        <f>SUM(R402:R483)</f>
        <v>0.61075615999999988</v>
      </c>
      <c r="S401" s="199"/>
      <c r="T401" s="201">
        <f>SUM(T402:T483)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2" t="s">
        <v>77</v>
      </c>
      <c r="AT401" s="203" t="s">
        <v>68</v>
      </c>
      <c r="AU401" s="203" t="s">
        <v>77</v>
      </c>
      <c r="AY401" s="202" t="s">
        <v>114</v>
      </c>
      <c r="BK401" s="204">
        <f>SUM(BK402:BK483)</f>
        <v>0</v>
      </c>
    </row>
    <row r="402" s="2" customFormat="1" ht="16.5" customHeight="1">
      <c r="A402" s="41"/>
      <c r="B402" s="42"/>
      <c r="C402" s="207" t="s">
        <v>316</v>
      </c>
      <c r="D402" s="207" t="s">
        <v>116</v>
      </c>
      <c r="E402" s="208" t="s">
        <v>1000</v>
      </c>
      <c r="F402" s="209" t="s">
        <v>1001</v>
      </c>
      <c r="G402" s="210" t="s">
        <v>195</v>
      </c>
      <c r="H402" s="211">
        <v>20.399999999999999</v>
      </c>
      <c r="I402" s="212"/>
      <c r="J402" s="213">
        <f>ROUND(I402*H402,2)</f>
        <v>0</v>
      </c>
      <c r="K402" s="209" t="s">
        <v>120</v>
      </c>
      <c r="L402" s="47"/>
      <c r="M402" s="214" t="s">
        <v>19</v>
      </c>
      <c r="N402" s="215" t="s">
        <v>40</v>
      </c>
      <c r="O402" s="87"/>
      <c r="P402" s="216">
        <f>O402*H402</f>
        <v>0</v>
      </c>
      <c r="Q402" s="216">
        <v>3.6000000000000001E-05</v>
      </c>
      <c r="R402" s="216">
        <f>Q402*H402</f>
        <v>0.00073439999999999996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121</v>
      </c>
      <c r="AT402" s="218" t="s">
        <v>116</v>
      </c>
      <c r="AU402" s="218" t="s">
        <v>79</v>
      </c>
      <c r="AY402" s="20" t="s">
        <v>114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77</v>
      </c>
      <c r="BK402" s="219">
        <f>ROUND(I402*H402,2)</f>
        <v>0</v>
      </c>
      <c r="BL402" s="20" t="s">
        <v>121</v>
      </c>
      <c r="BM402" s="218" t="s">
        <v>516</v>
      </c>
    </row>
    <row r="403" s="2" customFormat="1">
      <c r="A403" s="41"/>
      <c r="B403" s="42"/>
      <c r="C403" s="43"/>
      <c r="D403" s="220" t="s">
        <v>122</v>
      </c>
      <c r="E403" s="43"/>
      <c r="F403" s="221" t="s">
        <v>1002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122</v>
      </c>
      <c r="AU403" s="20" t="s">
        <v>79</v>
      </c>
    </row>
    <row r="404" s="13" customFormat="1">
      <c r="A404" s="13"/>
      <c r="B404" s="225"/>
      <c r="C404" s="226"/>
      <c r="D404" s="227" t="s">
        <v>124</v>
      </c>
      <c r="E404" s="228" t="s">
        <v>19</v>
      </c>
      <c r="F404" s="229" t="s">
        <v>1003</v>
      </c>
      <c r="G404" s="226"/>
      <c r="H404" s="230">
        <v>20.399999999999999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124</v>
      </c>
      <c r="AU404" s="236" t="s">
        <v>79</v>
      </c>
      <c r="AV404" s="13" t="s">
        <v>79</v>
      </c>
      <c r="AW404" s="13" t="s">
        <v>31</v>
      </c>
      <c r="AX404" s="13" t="s">
        <v>69</v>
      </c>
      <c r="AY404" s="236" t="s">
        <v>114</v>
      </c>
    </row>
    <row r="405" s="14" customFormat="1">
      <c r="A405" s="14"/>
      <c r="B405" s="237"/>
      <c r="C405" s="238"/>
      <c r="D405" s="227" t="s">
        <v>124</v>
      </c>
      <c r="E405" s="239" t="s">
        <v>19</v>
      </c>
      <c r="F405" s="240" t="s">
        <v>127</v>
      </c>
      <c r="G405" s="238"/>
      <c r="H405" s="241">
        <v>20.399999999999999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124</v>
      </c>
      <c r="AU405" s="247" t="s">
        <v>79</v>
      </c>
      <c r="AV405" s="14" t="s">
        <v>121</v>
      </c>
      <c r="AW405" s="14" t="s">
        <v>31</v>
      </c>
      <c r="AX405" s="14" t="s">
        <v>77</v>
      </c>
      <c r="AY405" s="247" t="s">
        <v>114</v>
      </c>
    </row>
    <row r="406" s="2" customFormat="1" ht="16.5" customHeight="1">
      <c r="A406" s="41"/>
      <c r="B406" s="42"/>
      <c r="C406" s="269" t="s">
        <v>521</v>
      </c>
      <c r="D406" s="269" t="s">
        <v>413</v>
      </c>
      <c r="E406" s="270" t="s">
        <v>1004</v>
      </c>
      <c r="F406" s="271" t="s">
        <v>1005</v>
      </c>
      <c r="G406" s="272" t="s">
        <v>195</v>
      </c>
      <c r="H406" s="273">
        <v>21</v>
      </c>
      <c r="I406" s="274"/>
      <c r="J406" s="275">
        <f>ROUND(I406*H406,2)</f>
        <v>0</v>
      </c>
      <c r="K406" s="271" t="s">
        <v>19</v>
      </c>
      <c r="L406" s="276"/>
      <c r="M406" s="277" t="s">
        <v>19</v>
      </c>
      <c r="N406" s="278" t="s">
        <v>40</v>
      </c>
      <c r="O406" s="87"/>
      <c r="P406" s="216">
        <f>O406*H406</f>
        <v>0</v>
      </c>
      <c r="Q406" s="216">
        <v>0</v>
      </c>
      <c r="R406" s="216">
        <f>Q406*H406</f>
        <v>0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148</v>
      </c>
      <c r="AT406" s="218" t="s">
        <v>413</v>
      </c>
      <c r="AU406" s="218" t="s">
        <v>79</v>
      </c>
      <c r="AY406" s="20" t="s">
        <v>114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77</v>
      </c>
      <c r="BK406" s="219">
        <f>ROUND(I406*H406,2)</f>
        <v>0</v>
      </c>
      <c r="BL406" s="20" t="s">
        <v>121</v>
      </c>
      <c r="BM406" s="218" t="s">
        <v>524</v>
      </c>
    </row>
    <row r="407" s="13" customFormat="1">
      <c r="A407" s="13"/>
      <c r="B407" s="225"/>
      <c r="C407" s="226"/>
      <c r="D407" s="227" t="s">
        <v>124</v>
      </c>
      <c r="E407" s="228" t="s">
        <v>19</v>
      </c>
      <c r="F407" s="229" t="s">
        <v>1006</v>
      </c>
      <c r="G407" s="226"/>
      <c r="H407" s="230">
        <v>21.012</v>
      </c>
      <c r="I407" s="231"/>
      <c r="J407" s="226"/>
      <c r="K407" s="226"/>
      <c r="L407" s="232"/>
      <c r="M407" s="233"/>
      <c r="N407" s="234"/>
      <c r="O407" s="234"/>
      <c r="P407" s="234"/>
      <c r="Q407" s="234"/>
      <c r="R407" s="234"/>
      <c r="S407" s="234"/>
      <c r="T407" s="23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6" t="s">
        <v>124</v>
      </c>
      <c r="AU407" s="236" t="s">
        <v>79</v>
      </c>
      <c r="AV407" s="13" t="s">
        <v>79</v>
      </c>
      <c r="AW407" s="13" t="s">
        <v>31</v>
      </c>
      <c r="AX407" s="13" t="s">
        <v>69</v>
      </c>
      <c r="AY407" s="236" t="s">
        <v>114</v>
      </c>
    </row>
    <row r="408" s="14" customFormat="1">
      <c r="A408" s="14"/>
      <c r="B408" s="237"/>
      <c r="C408" s="238"/>
      <c r="D408" s="227" t="s">
        <v>124</v>
      </c>
      <c r="E408" s="239" t="s">
        <v>19</v>
      </c>
      <c r="F408" s="240" t="s">
        <v>127</v>
      </c>
      <c r="G408" s="238"/>
      <c r="H408" s="241">
        <v>21.012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7" t="s">
        <v>124</v>
      </c>
      <c r="AU408" s="247" t="s">
        <v>79</v>
      </c>
      <c r="AV408" s="14" t="s">
        <v>121</v>
      </c>
      <c r="AW408" s="14" t="s">
        <v>31</v>
      </c>
      <c r="AX408" s="14" t="s">
        <v>69</v>
      </c>
      <c r="AY408" s="247" t="s">
        <v>114</v>
      </c>
    </row>
    <row r="409" s="13" customFormat="1">
      <c r="A409" s="13"/>
      <c r="B409" s="225"/>
      <c r="C409" s="226"/>
      <c r="D409" s="227" t="s">
        <v>124</v>
      </c>
      <c r="E409" s="228" t="s">
        <v>19</v>
      </c>
      <c r="F409" s="229" t="s">
        <v>7</v>
      </c>
      <c r="G409" s="226"/>
      <c r="H409" s="230">
        <v>21</v>
      </c>
      <c r="I409" s="231"/>
      <c r="J409" s="226"/>
      <c r="K409" s="226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124</v>
      </c>
      <c r="AU409" s="236" t="s">
        <v>79</v>
      </c>
      <c r="AV409" s="13" t="s">
        <v>79</v>
      </c>
      <c r="AW409" s="13" t="s">
        <v>31</v>
      </c>
      <c r="AX409" s="13" t="s">
        <v>69</v>
      </c>
      <c r="AY409" s="236" t="s">
        <v>114</v>
      </c>
    </row>
    <row r="410" s="14" customFormat="1">
      <c r="A410" s="14"/>
      <c r="B410" s="237"/>
      <c r="C410" s="238"/>
      <c r="D410" s="227" t="s">
        <v>124</v>
      </c>
      <c r="E410" s="239" t="s">
        <v>19</v>
      </c>
      <c r="F410" s="240" t="s">
        <v>127</v>
      </c>
      <c r="G410" s="238"/>
      <c r="H410" s="241">
        <v>21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124</v>
      </c>
      <c r="AU410" s="247" t="s">
        <v>79</v>
      </c>
      <c r="AV410" s="14" t="s">
        <v>121</v>
      </c>
      <c r="AW410" s="14" t="s">
        <v>31</v>
      </c>
      <c r="AX410" s="14" t="s">
        <v>77</v>
      </c>
      <c r="AY410" s="247" t="s">
        <v>114</v>
      </c>
    </row>
    <row r="411" s="2" customFormat="1" ht="16.5" customHeight="1">
      <c r="A411" s="41"/>
      <c r="B411" s="42"/>
      <c r="C411" s="207" t="s">
        <v>322</v>
      </c>
      <c r="D411" s="207" t="s">
        <v>116</v>
      </c>
      <c r="E411" s="208" t="s">
        <v>1007</v>
      </c>
      <c r="F411" s="209" t="s">
        <v>1008</v>
      </c>
      <c r="G411" s="210" t="s">
        <v>195</v>
      </c>
      <c r="H411" s="211">
        <v>27.030000000000001</v>
      </c>
      <c r="I411" s="212"/>
      <c r="J411" s="213">
        <f>ROUND(I411*H411,2)</f>
        <v>0</v>
      </c>
      <c r="K411" s="209" t="s">
        <v>120</v>
      </c>
      <c r="L411" s="47"/>
      <c r="M411" s="214" t="s">
        <v>19</v>
      </c>
      <c r="N411" s="215" t="s">
        <v>40</v>
      </c>
      <c r="O411" s="87"/>
      <c r="P411" s="216">
        <f>O411*H411</f>
        <v>0</v>
      </c>
      <c r="Q411" s="216">
        <v>6.3999999999999997E-05</v>
      </c>
      <c r="R411" s="216">
        <f>Q411*H411</f>
        <v>0.00172992</v>
      </c>
      <c r="S411" s="216">
        <v>0</v>
      </c>
      <c r="T411" s="21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8" t="s">
        <v>121</v>
      </c>
      <c r="AT411" s="218" t="s">
        <v>116</v>
      </c>
      <c r="AU411" s="218" t="s">
        <v>79</v>
      </c>
      <c r="AY411" s="20" t="s">
        <v>114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20" t="s">
        <v>77</v>
      </c>
      <c r="BK411" s="219">
        <f>ROUND(I411*H411,2)</f>
        <v>0</v>
      </c>
      <c r="BL411" s="20" t="s">
        <v>121</v>
      </c>
      <c r="BM411" s="218" t="s">
        <v>528</v>
      </c>
    </row>
    <row r="412" s="2" customFormat="1">
      <c r="A412" s="41"/>
      <c r="B412" s="42"/>
      <c r="C412" s="43"/>
      <c r="D412" s="220" t="s">
        <v>122</v>
      </c>
      <c r="E412" s="43"/>
      <c r="F412" s="221" t="s">
        <v>1009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122</v>
      </c>
      <c r="AU412" s="20" t="s">
        <v>79</v>
      </c>
    </row>
    <row r="413" s="13" customFormat="1">
      <c r="A413" s="13"/>
      <c r="B413" s="225"/>
      <c r="C413" s="226"/>
      <c r="D413" s="227" t="s">
        <v>124</v>
      </c>
      <c r="E413" s="228" t="s">
        <v>19</v>
      </c>
      <c r="F413" s="229" t="s">
        <v>1010</v>
      </c>
      <c r="G413" s="226"/>
      <c r="H413" s="230">
        <v>27.030000000000001</v>
      </c>
      <c r="I413" s="231"/>
      <c r="J413" s="226"/>
      <c r="K413" s="226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124</v>
      </c>
      <c r="AU413" s="236" t="s">
        <v>79</v>
      </c>
      <c r="AV413" s="13" t="s">
        <v>79</v>
      </c>
      <c r="AW413" s="13" t="s">
        <v>31</v>
      </c>
      <c r="AX413" s="13" t="s">
        <v>69</v>
      </c>
      <c r="AY413" s="236" t="s">
        <v>114</v>
      </c>
    </row>
    <row r="414" s="14" customFormat="1">
      <c r="A414" s="14"/>
      <c r="B414" s="237"/>
      <c r="C414" s="238"/>
      <c r="D414" s="227" t="s">
        <v>124</v>
      </c>
      <c r="E414" s="239" t="s">
        <v>19</v>
      </c>
      <c r="F414" s="240" t="s">
        <v>127</v>
      </c>
      <c r="G414" s="238"/>
      <c r="H414" s="241">
        <v>27.030000000000001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124</v>
      </c>
      <c r="AU414" s="247" t="s">
        <v>79</v>
      </c>
      <c r="AV414" s="14" t="s">
        <v>121</v>
      </c>
      <c r="AW414" s="14" t="s">
        <v>31</v>
      </c>
      <c r="AX414" s="14" t="s">
        <v>77</v>
      </c>
      <c r="AY414" s="247" t="s">
        <v>114</v>
      </c>
    </row>
    <row r="415" s="2" customFormat="1" ht="16.5" customHeight="1">
      <c r="A415" s="41"/>
      <c r="B415" s="42"/>
      <c r="C415" s="269" t="s">
        <v>535</v>
      </c>
      <c r="D415" s="269" t="s">
        <v>413</v>
      </c>
      <c r="E415" s="270" t="s">
        <v>1011</v>
      </c>
      <c r="F415" s="271" t="s">
        <v>1012</v>
      </c>
      <c r="G415" s="272" t="s">
        <v>195</v>
      </c>
      <c r="H415" s="273">
        <v>28</v>
      </c>
      <c r="I415" s="274"/>
      <c r="J415" s="275">
        <f>ROUND(I415*H415,2)</f>
        <v>0</v>
      </c>
      <c r="K415" s="271" t="s">
        <v>19</v>
      </c>
      <c r="L415" s="276"/>
      <c r="M415" s="277" t="s">
        <v>19</v>
      </c>
      <c r="N415" s="278" t="s">
        <v>40</v>
      </c>
      <c r="O415" s="87"/>
      <c r="P415" s="216">
        <f>O415*H415</f>
        <v>0</v>
      </c>
      <c r="Q415" s="216">
        <v>0</v>
      </c>
      <c r="R415" s="216">
        <f>Q415*H415</f>
        <v>0</v>
      </c>
      <c r="S415" s="216">
        <v>0</v>
      </c>
      <c r="T415" s="21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8" t="s">
        <v>148</v>
      </c>
      <c r="AT415" s="218" t="s">
        <v>413</v>
      </c>
      <c r="AU415" s="218" t="s">
        <v>79</v>
      </c>
      <c r="AY415" s="20" t="s">
        <v>114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20" t="s">
        <v>77</v>
      </c>
      <c r="BK415" s="219">
        <f>ROUND(I415*H415,2)</f>
        <v>0</v>
      </c>
      <c r="BL415" s="20" t="s">
        <v>121</v>
      </c>
      <c r="BM415" s="218" t="s">
        <v>538</v>
      </c>
    </row>
    <row r="416" s="13" customFormat="1">
      <c r="A416" s="13"/>
      <c r="B416" s="225"/>
      <c r="C416" s="226"/>
      <c r="D416" s="227" t="s">
        <v>124</v>
      </c>
      <c r="E416" s="228" t="s">
        <v>19</v>
      </c>
      <c r="F416" s="229" t="s">
        <v>1013</v>
      </c>
      <c r="G416" s="226"/>
      <c r="H416" s="230">
        <v>27.841000000000001</v>
      </c>
      <c r="I416" s="231"/>
      <c r="J416" s="226"/>
      <c r="K416" s="226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124</v>
      </c>
      <c r="AU416" s="236" t="s">
        <v>79</v>
      </c>
      <c r="AV416" s="13" t="s">
        <v>79</v>
      </c>
      <c r="AW416" s="13" t="s">
        <v>31</v>
      </c>
      <c r="AX416" s="13" t="s">
        <v>69</v>
      </c>
      <c r="AY416" s="236" t="s">
        <v>114</v>
      </c>
    </row>
    <row r="417" s="14" customFormat="1">
      <c r="A417" s="14"/>
      <c r="B417" s="237"/>
      <c r="C417" s="238"/>
      <c r="D417" s="227" t="s">
        <v>124</v>
      </c>
      <c r="E417" s="239" t="s">
        <v>19</v>
      </c>
      <c r="F417" s="240" t="s">
        <v>127</v>
      </c>
      <c r="G417" s="238"/>
      <c r="H417" s="241">
        <v>27.841000000000001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124</v>
      </c>
      <c r="AU417" s="247" t="s">
        <v>79</v>
      </c>
      <c r="AV417" s="14" t="s">
        <v>121</v>
      </c>
      <c r="AW417" s="14" t="s">
        <v>31</v>
      </c>
      <c r="AX417" s="14" t="s">
        <v>69</v>
      </c>
      <c r="AY417" s="247" t="s">
        <v>114</v>
      </c>
    </row>
    <row r="418" s="13" customFormat="1">
      <c r="A418" s="13"/>
      <c r="B418" s="225"/>
      <c r="C418" s="226"/>
      <c r="D418" s="227" t="s">
        <v>124</v>
      </c>
      <c r="E418" s="228" t="s">
        <v>19</v>
      </c>
      <c r="F418" s="229" t="s">
        <v>1014</v>
      </c>
      <c r="G418" s="226"/>
      <c r="H418" s="230">
        <v>28</v>
      </c>
      <c r="I418" s="231"/>
      <c r="J418" s="226"/>
      <c r="K418" s="226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124</v>
      </c>
      <c r="AU418" s="236" t="s">
        <v>79</v>
      </c>
      <c r="AV418" s="13" t="s">
        <v>79</v>
      </c>
      <c r="AW418" s="13" t="s">
        <v>31</v>
      </c>
      <c r="AX418" s="13" t="s">
        <v>69</v>
      </c>
      <c r="AY418" s="236" t="s">
        <v>114</v>
      </c>
    </row>
    <row r="419" s="14" customFormat="1">
      <c r="A419" s="14"/>
      <c r="B419" s="237"/>
      <c r="C419" s="238"/>
      <c r="D419" s="227" t="s">
        <v>124</v>
      </c>
      <c r="E419" s="239" t="s">
        <v>19</v>
      </c>
      <c r="F419" s="240" t="s">
        <v>127</v>
      </c>
      <c r="G419" s="238"/>
      <c r="H419" s="241">
        <v>28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7" t="s">
        <v>124</v>
      </c>
      <c r="AU419" s="247" t="s">
        <v>79</v>
      </c>
      <c r="AV419" s="14" t="s">
        <v>121</v>
      </c>
      <c r="AW419" s="14" t="s">
        <v>31</v>
      </c>
      <c r="AX419" s="14" t="s">
        <v>77</v>
      </c>
      <c r="AY419" s="247" t="s">
        <v>114</v>
      </c>
    </row>
    <row r="420" s="2" customFormat="1" ht="16.5" customHeight="1">
      <c r="A420" s="41"/>
      <c r="B420" s="42"/>
      <c r="C420" s="207" t="s">
        <v>328</v>
      </c>
      <c r="D420" s="207" t="s">
        <v>116</v>
      </c>
      <c r="E420" s="208" t="s">
        <v>1015</v>
      </c>
      <c r="F420" s="209" t="s">
        <v>1016</v>
      </c>
      <c r="G420" s="210" t="s">
        <v>195</v>
      </c>
      <c r="H420" s="211">
        <v>21</v>
      </c>
      <c r="I420" s="212"/>
      <c r="J420" s="213">
        <f>ROUND(I420*H420,2)</f>
        <v>0</v>
      </c>
      <c r="K420" s="209" t="s">
        <v>19</v>
      </c>
      <c r="L420" s="47"/>
      <c r="M420" s="214" t="s">
        <v>19</v>
      </c>
      <c r="N420" s="215" t="s">
        <v>40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121</v>
      </c>
      <c r="AT420" s="218" t="s">
        <v>116</v>
      </c>
      <c r="AU420" s="218" t="s">
        <v>79</v>
      </c>
      <c r="AY420" s="20" t="s">
        <v>114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77</v>
      </c>
      <c r="BK420" s="219">
        <f>ROUND(I420*H420,2)</f>
        <v>0</v>
      </c>
      <c r="BL420" s="20" t="s">
        <v>121</v>
      </c>
      <c r="BM420" s="218" t="s">
        <v>544</v>
      </c>
    </row>
    <row r="421" s="13" customFormat="1">
      <c r="A421" s="13"/>
      <c r="B421" s="225"/>
      <c r="C421" s="226"/>
      <c r="D421" s="227" t="s">
        <v>124</v>
      </c>
      <c r="E421" s="228" t="s">
        <v>19</v>
      </c>
      <c r="F421" s="229" t="s">
        <v>960</v>
      </c>
      <c r="G421" s="226"/>
      <c r="H421" s="230">
        <v>21</v>
      </c>
      <c r="I421" s="231"/>
      <c r="J421" s="226"/>
      <c r="K421" s="226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124</v>
      </c>
      <c r="AU421" s="236" t="s">
        <v>79</v>
      </c>
      <c r="AV421" s="13" t="s">
        <v>79</v>
      </c>
      <c r="AW421" s="13" t="s">
        <v>31</v>
      </c>
      <c r="AX421" s="13" t="s">
        <v>69</v>
      </c>
      <c r="AY421" s="236" t="s">
        <v>114</v>
      </c>
    </row>
    <row r="422" s="14" customFormat="1">
      <c r="A422" s="14"/>
      <c r="B422" s="237"/>
      <c r="C422" s="238"/>
      <c r="D422" s="227" t="s">
        <v>124</v>
      </c>
      <c r="E422" s="239" t="s">
        <v>19</v>
      </c>
      <c r="F422" s="240" t="s">
        <v>127</v>
      </c>
      <c r="G422" s="238"/>
      <c r="H422" s="241">
        <v>21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124</v>
      </c>
      <c r="AU422" s="247" t="s">
        <v>79</v>
      </c>
      <c r="AV422" s="14" t="s">
        <v>121</v>
      </c>
      <c r="AW422" s="14" t="s">
        <v>31</v>
      </c>
      <c r="AX422" s="14" t="s">
        <v>77</v>
      </c>
      <c r="AY422" s="247" t="s">
        <v>114</v>
      </c>
    </row>
    <row r="423" s="2" customFormat="1" ht="16.5" customHeight="1">
      <c r="A423" s="41"/>
      <c r="B423" s="42"/>
      <c r="C423" s="207" t="s">
        <v>547</v>
      </c>
      <c r="D423" s="207" t="s">
        <v>116</v>
      </c>
      <c r="E423" s="208" t="s">
        <v>675</v>
      </c>
      <c r="F423" s="209" t="s">
        <v>676</v>
      </c>
      <c r="G423" s="210" t="s">
        <v>474</v>
      </c>
      <c r="H423" s="211">
        <v>2</v>
      </c>
      <c r="I423" s="212"/>
      <c r="J423" s="213">
        <f>ROUND(I423*H423,2)</f>
        <v>0</v>
      </c>
      <c r="K423" s="209" t="s">
        <v>19</v>
      </c>
      <c r="L423" s="47"/>
      <c r="M423" s="214" t="s">
        <v>19</v>
      </c>
      <c r="N423" s="215" t="s">
        <v>40</v>
      </c>
      <c r="O423" s="87"/>
      <c r="P423" s="216">
        <f>O423*H423</f>
        <v>0</v>
      </c>
      <c r="Q423" s="216">
        <v>0</v>
      </c>
      <c r="R423" s="216">
        <f>Q423*H423</f>
        <v>0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121</v>
      </c>
      <c r="AT423" s="218" t="s">
        <v>116</v>
      </c>
      <c r="AU423" s="218" t="s">
        <v>79</v>
      </c>
      <c r="AY423" s="20" t="s">
        <v>114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77</v>
      </c>
      <c r="BK423" s="219">
        <f>ROUND(I423*H423,2)</f>
        <v>0</v>
      </c>
      <c r="BL423" s="20" t="s">
        <v>121</v>
      </c>
      <c r="BM423" s="218" t="s">
        <v>550</v>
      </c>
    </row>
    <row r="424" s="13" customFormat="1">
      <c r="A424" s="13"/>
      <c r="B424" s="225"/>
      <c r="C424" s="226"/>
      <c r="D424" s="227" t="s">
        <v>124</v>
      </c>
      <c r="E424" s="228" t="s">
        <v>19</v>
      </c>
      <c r="F424" s="229" t="s">
        <v>79</v>
      </c>
      <c r="G424" s="226"/>
      <c r="H424" s="230">
        <v>2</v>
      </c>
      <c r="I424" s="231"/>
      <c r="J424" s="226"/>
      <c r="K424" s="226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124</v>
      </c>
      <c r="AU424" s="236" t="s">
        <v>79</v>
      </c>
      <c r="AV424" s="13" t="s">
        <v>79</v>
      </c>
      <c r="AW424" s="13" t="s">
        <v>31</v>
      </c>
      <c r="AX424" s="13" t="s">
        <v>69</v>
      </c>
      <c r="AY424" s="236" t="s">
        <v>114</v>
      </c>
    </row>
    <row r="425" s="14" customFormat="1">
      <c r="A425" s="14"/>
      <c r="B425" s="237"/>
      <c r="C425" s="238"/>
      <c r="D425" s="227" t="s">
        <v>124</v>
      </c>
      <c r="E425" s="239" t="s">
        <v>19</v>
      </c>
      <c r="F425" s="240" t="s">
        <v>127</v>
      </c>
      <c r="G425" s="238"/>
      <c r="H425" s="241">
        <v>2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7" t="s">
        <v>124</v>
      </c>
      <c r="AU425" s="247" t="s">
        <v>79</v>
      </c>
      <c r="AV425" s="14" t="s">
        <v>121</v>
      </c>
      <c r="AW425" s="14" t="s">
        <v>31</v>
      </c>
      <c r="AX425" s="14" t="s">
        <v>77</v>
      </c>
      <c r="AY425" s="247" t="s">
        <v>114</v>
      </c>
    </row>
    <row r="426" s="2" customFormat="1" ht="16.5" customHeight="1">
      <c r="A426" s="41"/>
      <c r="B426" s="42"/>
      <c r="C426" s="207" t="s">
        <v>334</v>
      </c>
      <c r="D426" s="207" t="s">
        <v>116</v>
      </c>
      <c r="E426" s="208" t="s">
        <v>1017</v>
      </c>
      <c r="F426" s="209" t="s">
        <v>1018</v>
      </c>
      <c r="G426" s="210" t="s">
        <v>195</v>
      </c>
      <c r="H426" s="211">
        <v>29.129999999999999</v>
      </c>
      <c r="I426" s="212"/>
      <c r="J426" s="213">
        <f>ROUND(I426*H426,2)</f>
        <v>0</v>
      </c>
      <c r="K426" s="209" t="s">
        <v>19</v>
      </c>
      <c r="L426" s="47"/>
      <c r="M426" s="214" t="s">
        <v>19</v>
      </c>
      <c r="N426" s="215" t="s">
        <v>40</v>
      </c>
      <c r="O426" s="87"/>
      <c r="P426" s="216">
        <f>O426*H426</f>
        <v>0</v>
      </c>
      <c r="Q426" s="216">
        <v>0</v>
      </c>
      <c r="R426" s="216">
        <f>Q426*H426</f>
        <v>0</v>
      </c>
      <c r="S426" s="216">
        <v>0</v>
      </c>
      <c r="T426" s="21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8" t="s">
        <v>121</v>
      </c>
      <c r="AT426" s="218" t="s">
        <v>116</v>
      </c>
      <c r="AU426" s="218" t="s">
        <v>79</v>
      </c>
      <c r="AY426" s="20" t="s">
        <v>114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20" t="s">
        <v>77</v>
      </c>
      <c r="BK426" s="219">
        <f>ROUND(I426*H426,2)</f>
        <v>0</v>
      </c>
      <c r="BL426" s="20" t="s">
        <v>121</v>
      </c>
      <c r="BM426" s="218" t="s">
        <v>554</v>
      </c>
    </row>
    <row r="427" s="13" customFormat="1">
      <c r="A427" s="13"/>
      <c r="B427" s="225"/>
      <c r="C427" s="226"/>
      <c r="D427" s="227" t="s">
        <v>124</v>
      </c>
      <c r="E427" s="228" t="s">
        <v>19</v>
      </c>
      <c r="F427" s="229" t="s">
        <v>1019</v>
      </c>
      <c r="G427" s="226"/>
      <c r="H427" s="230">
        <v>29.129999999999999</v>
      </c>
      <c r="I427" s="231"/>
      <c r="J427" s="226"/>
      <c r="K427" s="226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124</v>
      </c>
      <c r="AU427" s="236" t="s">
        <v>79</v>
      </c>
      <c r="AV427" s="13" t="s">
        <v>79</v>
      </c>
      <c r="AW427" s="13" t="s">
        <v>31</v>
      </c>
      <c r="AX427" s="13" t="s">
        <v>69</v>
      </c>
      <c r="AY427" s="236" t="s">
        <v>114</v>
      </c>
    </row>
    <row r="428" s="14" customFormat="1">
      <c r="A428" s="14"/>
      <c r="B428" s="237"/>
      <c r="C428" s="238"/>
      <c r="D428" s="227" t="s">
        <v>124</v>
      </c>
      <c r="E428" s="239" t="s">
        <v>19</v>
      </c>
      <c r="F428" s="240" t="s">
        <v>127</v>
      </c>
      <c r="G428" s="238"/>
      <c r="H428" s="241">
        <v>29.129999999999999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7" t="s">
        <v>124</v>
      </c>
      <c r="AU428" s="247" t="s">
        <v>79</v>
      </c>
      <c r="AV428" s="14" t="s">
        <v>121</v>
      </c>
      <c r="AW428" s="14" t="s">
        <v>31</v>
      </c>
      <c r="AX428" s="14" t="s">
        <v>77</v>
      </c>
      <c r="AY428" s="247" t="s">
        <v>114</v>
      </c>
    </row>
    <row r="429" s="2" customFormat="1" ht="16.5" customHeight="1">
      <c r="A429" s="41"/>
      <c r="B429" s="42"/>
      <c r="C429" s="207" t="s">
        <v>556</v>
      </c>
      <c r="D429" s="207" t="s">
        <v>116</v>
      </c>
      <c r="E429" s="208" t="s">
        <v>1020</v>
      </c>
      <c r="F429" s="209" t="s">
        <v>1021</v>
      </c>
      <c r="G429" s="210" t="s">
        <v>474</v>
      </c>
      <c r="H429" s="211">
        <v>2</v>
      </c>
      <c r="I429" s="212"/>
      <c r="J429" s="213">
        <f>ROUND(I429*H429,2)</f>
        <v>0</v>
      </c>
      <c r="K429" s="209" t="s">
        <v>19</v>
      </c>
      <c r="L429" s="47"/>
      <c r="M429" s="214" t="s">
        <v>19</v>
      </c>
      <c r="N429" s="215" t="s">
        <v>40</v>
      </c>
      <c r="O429" s="87"/>
      <c r="P429" s="216">
        <f>O429*H429</f>
        <v>0</v>
      </c>
      <c r="Q429" s="216">
        <v>0</v>
      </c>
      <c r="R429" s="216">
        <f>Q429*H429</f>
        <v>0</v>
      </c>
      <c r="S429" s="216">
        <v>0</v>
      </c>
      <c r="T429" s="217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8" t="s">
        <v>121</v>
      </c>
      <c r="AT429" s="218" t="s">
        <v>116</v>
      </c>
      <c r="AU429" s="218" t="s">
        <v>79</v>
      </c>
      <c r="AY429" s="20" t="s">
        <v>114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20" t="s">
        <v>77</v>
      </c>
      <c r="BK429" s="219">
        <f>ROUND(I429*H429,2)</f>
        <v>0</v>
      </c>
      <c r="BL429" s="20" t="s">
        <v>121</v>
      </c>
      <c r="BM429" s="218" t="s">
        <v>559</v>
      </c>
    </row>
    <row r="430" s="13" customFormat="1">
      <c r="A430" s="13"/>
      <c r="B430" s="225"/>
      <c r="C430" s="226"/>
      <c r="D430" s="227" t="s">
        <v>124</v>
      </c>
      <c r="E430" s="228" t="s">
        <v>19</v>
      </c>
      <c r="F430" s="229" t="s">
        <v>79</v>
      </c>
      <c r="G430" s="226"/>
      <c r="H430" s="230">
        <v>2</v>
      </c>
      <c r="I430" s="231"/>
      <c r="J430" s="226"/>
      <c r="K430" s="226"/>
      <c r="L430" s="232"/>
      <c r="M430" s="233"/>
      <c r="N430" s="234"/>
      <c r="O430" s="234"/>
      <c r="P430" s="234"/>
      <c r="Q430" s="234"/>
      <c r="R430" s="234"/>
      <c r="S430" s="234"/>
      <c r="T430" s="23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6" t="s">
        <v>124</v>
      </c>
      <c r="AU430" s="236" t="s">
        <v>79</v>
      </c>
      <c r="AV430" s="13" t="s">
        <v>79</v>
      </c>
      <c r="AW430" s="13" t="s">
        <v>31</v>
      </c>
      <c r="AX430" s="13" t="s">
        <v>69</v>
      </c>
      <c r="AY430" s="236" t="s">
        <v>114</v>
      </c>
    </row>
    <row r="431" s="14" customFormat="1">
      <c r="A431" s="14"/>
      <c r="B431" s="237"/>
      <c r="C431" s="238"/>
      <c r="D431" s="227" t="s">
        <v>124</v>
      </c>
      <c r="E431" s="239" t="s">
        <v>19</v>
      </c>
      <c r="F431" s="240" t="s">
        <v>127</v>
      </c>
      <c r="G431" s="238"/>
      <c r="H431" s="241">
        <v>2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7" t="s">
        <v>124</v>
      </c>
      <c r="AU431" s="247" t="s">
        <v>79</v>
      </c>
      <c r="AV431" s="14" t="s">
        <v>121</v>
      </c>
      <c r="AW431" s="14" t="s">
        <v>31</v>
      </c>
      <c r="AX431" s="14" t="s">
        <v>77</v>
      </c>
      <c r="AY431" s="247" t="s">
        <v>114</v>
      </c>
    </row>
    <row r="432" s="2" customFormat="1" ht="16.5" customHeight="1">
      <c r="A432" s="41"/>
      <c r="B432" s="42"/>
      <c r="C432" s="207" t="s">
        <v>338</v>
      </c>
      <c r="D432" s="207" t="s">
        <v>116</v>
      </c>
      <c r="E432" s="208" t="s">
        <v>680</v>
      </c>
      <c r="F432" s="209" t="s">
        <v>681</v>
      </c>
      <c r="G432" s="210" t="s">
        <v>474</v>
      </c>
      <c r="H432" s="211">
        <v>2</v>
      </c>
      <c r="I432" s="212"/>
      <c r="J432" s="213">
        <f>ROUND(I432*H432,2)</f>
        <v>0</v>
      </c>
      <c r="K432" s="209" t="s">
        <v>120</v>
      </c>
      <c r="L432" s="47"/>
      <c r="M432" s="214" t="s">
        <v>19</v>
      </c>
      <c r="N432" s="215" t="s">
        <v>40</v>
      </c>
      <c r="O432" s="87"/>
      <c r="P432" s="216">
        <f>O432*H432</f>
        <v>0</v>
      </c>
      <c r="Q432" s="216">
        <v>0.010186000000000001</v>
      </c>
      <c r="R432" s="216">
        <f>Q432*H432</f>
        <v>0.020372000000000001</v>
      </c>
      <c r="S432" s="216">
        <v>0</v>
      </c>
      <c r="T432" s="217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8" t="s">
        <v>121</v>
      </c>
      <c r="AT432" s="218" t="s">
        <v>116</v>
      </c>
      <c r="AU432" s="218" t="s">
        <v>79</v>
      </c>
      <c r="AY432" s="20" t="s">
        <v>114</v>
      </c>
      <c r="BE432" s="219">
        <f>IF(N432="základní",J432,0)</f>
        <v>0</v>
      </c>
      <c r="BF432" s="219">
        <f>IF(N432="snížená",J432,0)</f>
        <v>0</v>
      </c>
      <c r="BG432" s="219">
        <f>IF(N432="zákl. přenesená",J432,0)</f>
        <v>0</v>
      </c>
      <c r="BH432" s="219">
        <f>IF(N432="sníž. přenesená",J432,0)</f>
        <v>0</v>
      </c>
      <c r="BI432" s="219">
        <f>IF(N432="nulová",J432,0)</f>
        <v>0</v>
      </c>
      <c r="BJ432" s="20" t="s">
        <v>77</v>
      </c>
      <c r="BK432" s="219">
        <f>ROUND(I432*H432,2)</f>
        <v>0</v>
      </c>
      <c r="BL432" s="20" t="s">
        <v>121</v>
      </c>
      <c r="BM432" s="218" t="s">
        <v>563</v>
      </c>
    </row>
    <row r="433" s="2" customFormat="1">
      <c r="A433" s="41"/>
      <c r="B433" s="42"/>
      <c r="C433" s="43"/>
      <c r="D433" s="220" t="s">
        <v>122</v>
      </c>
      <c r="E433" s="43"/>
      <c r="F433" s="221" t="s">
        <v>683</v>
      </c>
      <c r="G433" s="43"/>
      <c r="H433" s="43"/>
      <c r="I433" s="222"/>
      <c r="J433" s="43"/>
      <c r="K433" s="43"/>
      <c r="L433" s="47"/>
      <c r="M433" s="223"/>
      <c r="N433" s="224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122</v>
      </c>
      <c r="AU433" s="20" t="s">
        <v>79</v>
      </c>
    </row>
    <row r="434" s="13" customFormat="1">
      <c r="A434" s="13"/>
      <c r="B434" s="225"/>
      <c r="C434" s="226"/>
      <c r="D434" s="227" t="s">
        <v>124</v>
      </c>
      <c r="E434" s="228" t="s">
        <v>19</v>
      </c>
      <c r="F434" s="229" t="s">
        <v>1022</v>
      </c>
      <c r="G434" s="226"/>
      <c r="H434" s="230">
        <v>1</v>
      </c>
      <c r="I434" s="231"/>
      <c r="J434" s="226"/>
      <c r="K434" s="226"/>
      <c r="L434" s="232"/>
      <c r="M434" s="233"/>
      <c r="N434" s="234"/>
      <c r="O434" s="234"/>
      <c r="P434" s="234"/>
      <c r="Q434" s="234"/>
      <c r="R434" s="234"/>
      <c r="S434" s="234"/>
      <c r="T434" s="23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6" t="s">
        <v>124</v>
      </c>
      <c r="AU434" s="236" t="s">
        <v>79</v>
      </c>
      <c r="AV434" s="13" t="s">
        <v>79</v>
      </c>
      <c r="AW434" s="13" t="s">
        <v>31</v>
      </c>
      <c r="AX434" s="13" t="s">
        <v>69</v>
      </c>
      <c r="AY434" s="236" t="s">
        <v>114</v>
      </c>
    </row>
    <row r="435" s="13" customFormat="1">
      <c r="A435" s="13"/>
      <c r="B435" s="225"/>
      <c r="C435" s="226"/>
      <c r="D435" s="227" t="s">
        <v>124</v>
      </c>
      <c r="E435" s="228" t="s">
        <v>19</v>
      </c>
      <c r="F435" s="229" t="s">
        <v>1023</v>
      </c>
      <c r="G435" s="226"/>
      <c r="H435" s="230">
        <v>1</v>
      </c>
      <c r="I435" s="231"/>
      <c r="J435" s="226"/>
      <c r="K435" s="226"/>
      <c r="L435" s="232"/>
      <c r="M435" s="233"/>
      <c r="N435" s="234"/>
      <c r="O435" s="234"/>
      <c r="P435" s="234"/>
      <c r="Q435" s="234"/>
      <c r="R435" s="234"/>
      <c r="S435" s="234"/>
      <c r="T435" s="23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6" t="s">
        <v>124</v>
      </c>
      <c r="AU435" s="236" t="s">
        <v>79</v>
      </c>
      <c r="AV435" s="13" t="s">
        <v>79</v>
      </c>
      <c r="AW435" s="13" t="s">
        <v>31</v>
      </c>
      <c r="AX435" s="13" t="s">
        <v>69</v>
      </c>
      <c r="AY435" s="236" t="s">
        <v>114</v>
      </c>
    </row>
    <row r="436" s="14" customFormat="1">
      <c r="A436" s="14"/>
      <c r="B436" s="237"/>
      <c r="C436" s="238"/>
      <c r="D436" s="227" t="s">
        <v>124</v>
      </c>
      <c r="E436" s="239" t="s">
        <v>19</v>
      </c>
      <c r="F436" s="240" t="s">
        <v>127</v>
      </c>
      <c r="G436" s="238"/>
      <c r="H436" s="241">
        <v>2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7" t="s">
        <v>124</v>
      </c>
      <c r="AU436" s="247" t="s">
        <v>79</v>
      </c>
      <c r="AV436" s="14" t="s">
        <v>121</v>
      </c>
      <c r="AW436" s="14" t="s">
        <v>31</v>
      </c>
      <c r="AX436" s="14" t="s">
        <v>77</v>
      </c>
      <c r="AY436" s="247" t="s">
        <v>114</v>
      </c>
    </row>
    <row r="437" s="2" customFormat="1" ht="16.5" customHeight="1">
      <c r="A437" s="41"/>
      <c r="B437" s="42"/>
      <c r="C437" s="269" t="s">
        <v>565</v>
      </c>
      <c r="D437" s="269" t="s">
        <v>413</v>
      </c>
      <c r="E437" s="270" t="s">
        <v>685</v>
      </c>
      <c r="F437" s="271" t="s">
        <v>686</v>
      </c>
      <c r="G437" s="272" t="s">
        <v>474</v>
      </c>
      <c r="H437" s="273">
        <v>1.01</v>
      </c>
      <c r="I437" s="274"/>
      <c r="J437" s="275">
        <f>ROUND(I437*H437,2)</f>
        <v>0</v>
      </c>
      <c r="K437" s="271" t="s">
        <v>120</v>
      </c>
      <c r="L437" s="276"/>
      <c r="M437" s="277" t="s">
        <v>19</v>
      </c>
      <c r="N437" s="278" t="s">
        <v>40</v>
      </c>
      <c r="O437" s="87"/>
      <c r="P437" s="216">
        <f>O437*H437</f>
        <v>0</v>
      </c>
      <c r="Q437" s="216">
        <v>0.254</v>
      </c>
      <c r="R437" s="216">
        <f>Q437*H437</f>
        <v>0.25653999999999999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148</v>
      </c>
      <c r="AT437" s="218" t="s">
        <v>413</v>
      </c>
      <c r="AU437" s="218" t="s">
        <v>79</v>
      </c>
      <c r="AY437" s="20" t="s">
        <v>114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20" t="s">
        <v>77</v>
      </c>
      <c r="BK437" s="219">
        <f>ROUND(I437*H437,2)</f>
        <v>0</v>
      </c>
      <c r="BL437" s="20" t="s">
        <v>121</v>
      </c>
      <c r="BM437" s="218" t="s">
        <v>568</v>
      </c>
    </row>
    <row r="438" s="13" customFormat="1">
      <c r="A438" s="13"/>
      <c r="B438" s="225"/>
      <c r="C438" s="226"/>
      <c r="D438" s="227" t="s">
        <v>124</v>
      </c>
      <c r="E438" s="228" t="s">
        <v>19</v>
      </c>
      <c r="F438" s="229" t="s">
        <v>483</v>
      </c>
      <c r="G438" s="226"/>
      <c r="H438" s="230">
        <v>1.01</v>
      </c>
      <c r="I438" s="231"/>
      <c r="J438" s="226"/>
      <c r="K438" s="226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124</v>
      </c>
      <c r="AU438" s="236" t="s">
        <v>79</v>
      </c>
      <c r="AV438" s="13" t="s">
        <v>79</v>
      </c>
      <c r="AW438" s="13" t="s">
        <v>31</v>
      </c>
      <c r="AX438" s="13" t="s">
        <v>69</v>
      </c>
      <c r="AY438" s="236" t="s">
        <v>114</v>
      </c>
    </row>
    <row r="439" s="14" customFormat="1">
      <c r="A439" s="14"/>
      <c r="B439" s="237"/>
      <c r="C439" s="238"/>
      <c r="D439" s="227" t="s">
        <v>124</v>
      </c>
      <c r="E439" s="239" t="s">
        <v>19</v>
      </c>
      <c r="F439" s="240" t="s">
        <v>127</v>
      </c>
      <c r="G439" s="238"/>
      <c r="H439" s="241">
        <v>1.01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7" t="s">
        <v>124</v>
      </c>
      <c r="AU439" s="247" t="s">
        <v>79</v>
      </c>
      <c r="AV439" s="14" t="s">
        <v>121</v>
      </c>
      <c r="AW439" s="14" t="s">
        <v>31</v>
      </c>
      <c r="AX439" s="14" t="s">
        <v>77</v>
      </c>
      <c r="AY439" s="247" t="s">
        <v>114</v>
      </c>
    </row>
    <row r="440" s="2" customFormat="1" ht="16.5" customHeight="1">
      <c r="A440" s="41"/>
      <c r="B440" s="42"/>
      <c r="C440" s="269" t="s">
        <v>344</v>
      </c>
      <c r="D440" s="269" t="s">
        <v>413</v>
      </c>
      <c r="E440" s="270" t="s">
        <v>1024</v>
      </c>
      <c r="F440" s="271" t="s">
        <v>1025</v>
      </c>
      <c r="G440" s="272" t="s">
        <v>474</v>
      </c>
      <c r="H440" s="273">
        <v>1.01</v>
      </c>
      <c r="I440" s="274"/>
      <c r="J440" s="275">
        <f>ROUND(I440*H440,2)</f>
        <v>0</v>
      </c>
      <c r="K440" s="271" t="s">
        <v>19</v>
      </c>
      <c r="L440" s="276"/>
      <c r="M440" s="277" t="s">
        <v>19</v>
      </c>
      <c r="N440" s="278" t="s">
        <v>40</v>
      </c>
      <c r="O440" s="87"/>
      <c r="P440" s="216">
        <f>O440*H440</f>
        <v>0</v>
      </c>
      <c r="Q440" s="216">
        <v>0</v>
      </c>
      <c r="R440" s="216">
        <f>Q440*H440</f>
        <v>0</v>
      </c>
      <c r="S440" s="216">
        <v>0</v>
      </c>
      <c r="T440" s="21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8" t="s">
        <v>148</v>
      </c>
      <c r="AT440" s="218" t="s">
        <v>413</v>
      </c>
      <c r="AU440" s="218" t="s">
        <v>79</v>
      </c>
      <c r="AY440" s="20" t="s">
        <v>114</v>
      </c>
      <c r="BE440" s="219">
        <f>IF(N440="základní",J440,0)</f>
        <v>0</v>
      </c>
      <c r="BF440" s="219">
        <f>IF(N440="snížená",J440,0)</f>
        <v>0</v>
      </c>
      <c r="BG440" s="219">
        <f>IF(N440="zákl. přenesená",J440,0)</f>
        <v>0</v>
      </c>
      <c r="BH440" s="219">
        <f>IF(N440="sníž. přenesená",J440,0)</f>
        <v>0</v>
      </c>
      <c r="BI440" s="219">
        <f>IF(N440="nulová",J440,0)</f>
        <v>0</v>
      </c>
      <c r="BJ440" s="20" t="s">
        <v>77</v>
      </c>
      <c r="BK440" s="219">
        <f>ROUND(I440*H440,2)</f>
        <v>0</v>
      </c>
      <c r="BL440" s="20" t="s">
        <v>121</v>
      </c>
      <c r="BM440" s="218" t="s">
        <v>572</v>
      </c>
    </row>
    <row r="441" s="13" customFormat="1">
      <c r="A441" s="13"/>
      <c r="B441" s="225"/>
      <c r="C441" s="226"/>
      <c r="D441" s="227" t="s">
        <v>124</v>
      </c>
      <c r="E441" s="228" t="s">
        <v>19</v>
      </c>
      <c r="F441" s="229" t="s">
        <v>483</v>
      </c>
      <c r="G441" s="226"/>
      <c r="H441" s="230">
        <v>1.01</v>
      </c>
      <c r="I441" s="231"/>
      <c r="J441" s="226"/>
      <c r="K441" s="226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124</v>
      </c>
      <c r="AU441" s="236" t="s">
        <v>79</v>
      </c>
      <c r="AV441" s="13" t="s">
        <v>79</v>
      </c>
      <c r="AW441" s="13" t="s">
        <v>31</v>
      </c>
      <c r="AX441" s="13" t="s">
        <v>69</v>
      </c>
      <c r="AY441" s="236" t="s">
        <v>114</v>
      </c>
    </row>
    <row r="442" s="14" customFormat="1">
      <c r="A442" s="14"/>
      <c r="B442" s="237"/>
      <c r="C442" s="238"/>
      <c r="D442" s="227" t="s">
        <v>124</v>
      </c>
      <c r="E442" s="239" t="s">
        <v>19</v>
      </c>
      <c r="F442" s="240" t="s">
        <v>127</v>
      </c>
      <c r="G442" s="238"/>
      <c r="H442" s="241">
        <v>1.01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7" t="s">
        <v>124</v>
      </c>
      <c r="AU442" s="247" t="s">
        <v>79</v>
      </c>
      <c r="AV442" s="14" t="s">
        <v>121</v>
      </c>
      <c r="AW442" s="14" t="s">
        <v>31</v>
      </c>
      <c r="AX442" s="14" t="s">
        <v>77</v>
      </c>
      <c r="AY442" s="247" t="s">
        <v>114</v>
      </c>
    </row>
    <row r="443" s="2" customFormat="1" ht="16.5" customHeight="1">
      <c r="A443" s="41"/>
      <c r="B443" s="42"/>
      <c r="C443" s="207" t="s">
        <v>575</v>
      </c>
      <c r="D443" s="207" t="s">
        <v>116</v>
      </c>
      <c r="E443" s="208" t="s">
        <v>701</v>
      </c>
      <c r="F443" s="209" t="s">
        <v>702</v>
      </c>
      <c r="G443" s="210" t="s">
        <v>474</v>
      </c>
      <c r="H443" s="211">
        <v>1</v>
      </c>
      <c r="I443" s="212"/>
      <c r="J443" s="213">
        <f>ROUND(I443*H443,2)</f>
        <v>0</v>
      </c>
      <c r="K443" s="209" t="s">
        <v>120</v>
      </c>
      <c r="L443" s="47"/>
      <c r="M443" s="214" t="s">
        <v>19</v>
      </c>
      <c r="N443" s="215" t="s">
        <v>40</v>
      </c>
      <c r="O443" s="87"/>
      <c r="P443" s="216">
        <f>O443*H443</f>
        <v>0</v>
      </c>
      <c r="Q443" s="216">
        <v>0.01248</v>
      </c>
      <c r="R443" s="216">
        <f>Q443*H443</f>
        <v>0.01248</v>
      </c>
      <c r="S443" s="216">
        <v>0</v>
      </c>
      <c r="T443" s="217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8" t="s">
        <v>121</v>
      </c>
      <c r="AT443" s="218" t="s">
        <v>116</v>
      </c>
      <c r="AU443" s="218" t="s">
        <v>79</v>
      </c>
      <c r="AY443" s="20" t="s">
        <v>114</v>
      </c>
      <c r="BE443" s="219">
        <f>IF(N443="základní",J443,0)</f>
        <v>0</v>
      </c>
      <c r="BF443" s="219">
        <f>IF(N443="snížená",J443,0)</f>
        <v>0</v>
      </c>
      <c r="BG443" s="219">
        <f>IF(N443="zákl. přenesená",J443,0)</f>
        <v>0</v>
      </c>
      <c r="BH443" s="219">
        <f>IF(N443="sníž. přenesená",J443,0)</f>
        <v>0</v>
      </c>
      <c r="BI443" s="219">
        <f>IF(N443="nulová",J443,0)</f>
        <v>0</v>
      </c>
      <c r="BJ443" s="20" t="s">
        <v>77</v>
      </c>
      <c r="BK443" s="219">
        <f>ROUND(I443*H443,2)</f>
        <v>0</v>
      </c>
      <c r="BL443" s="20" t="s">
        <v>121</v>
      </c>
      <c r="BM443" s="218" t="s">
        <v>578</v>
      </c>
    </row>
    <row r="444" s="2" customFormat="1">
      <c r="A444" s="41"/>
      <c r="B444" s="42"/>
      <c r="C444" s="43"/>
      <c r="D444" s="220" t="s">
        <v>122</v>
      </c>
      <c r="E444" s="43"/>
      <c r="F444" s="221" t="s">
        <v>704</v>
      </c>
      <c r="G444" s="43"/>
      <c r="H444" s="43"/>
      <c r="I444" s="222"/>
      <c r="J444" s="43"/>
      <c r="K444" s="43"/>
      <c r="L444" s="47"/>
      <c r="M444" s="223"/>
      <c r="N444" s="224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122</v>
      </c>
      <c r="AU444" s="20" t="s">
        <v>79</v>
      </c>
    </row>
    <row r="445" s="13" customFormat="1">
      <c r="A445" s="13"/>
      <c r="B445" s="225"/>
      <c r="C445" s="226"/>
      <c r="D445" s="227" t="s">
        <v>124</v>
      </c>
      <c r="E445" s="228" t="s">
        <v>19</v>
      </c>
      <c r="F445" s="229" t="s">
        <v>77</v>
      </c>
      <c r="G445" s="226"/>
      <c r="H445" s="230">
        <v>1</v>
      </c>
      <c r="I445" s="231"/>
      <c r="J445" s="226"/>
      <c r="K445" s="226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124</v>
      </c>
      <c r="AU445" s="236" t="s">
        <v>79</v>
      </c>
      <c r="AV445" s="13" t="s">
        <v>79</v>
      </c>
      <c r="AW445" s="13" t="s">
        <v>31</v>
      </c>
      <c r="AX445" s="13" t="s">
        <v>69</v>
      </c>
      <c r="AY445" s="236" t="s">
        <v>114</v>
      </c>
    </row>
    <row r="446" s="14" customFormat="1">
      <c r="A446" s="14"/>
      <c r="B446" s="237"/>
      <c r="C446" s="238"/>
      <c r="D446" s="227" t="s">
        <v>124</v>
      </c>
      <c r="E446" s="239" t="s">
        <v>19</v>
      </c>
      <c r="F446" s="240" t="s">
        <v>127</v>
      </c>
      <c r="G446" s="238"/>
      <c r="H446" s="241">
        <v>1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7" t="s">
        <v>124</v>
      </c>
      <c r="AU446" s="247" t="s">
        <v>79</v>
      </c>
      <c r="AV446" s="14" t="s">
        <v>121</v>
      </c>
      <c r="AW446" s="14" t="s">
        <v>31</v>
      </c>
      <c r="AX446" s="14" t="s">
        <v>77</v>
      </c>
      <c r="AY446" s="247" t="s">
        <v>114</v>
      </c>
    </row>
    <row r="447" s="2" customFormat="1" ht="16.5" customHeight="1">
      <c r="A447" s="41"/>
      <c r="B447" s="42"/>
      <c r="C447" s="269" t="s">
        <v>349</v>
      </c>
      <c r="D447" s="269" t="s">
        <v>413</v>
      </c>
      <c r="E447" s="270" t="s">
        <v>724</v>
      </c>
      <c r="F447" s="271" t="s">
        <v>1026</v>
      </c>
      <c r="G447" s="272" t="s">
        <v>474</v>
      </c>
      <c r="H447" s="273">
        <v>1.01</v>
      </c>
      <c r="I447" s="274"/>
      <c r="J447" s="275">
        <f>ROUND(I447*H447,2)</f>
        <v>0</v>
      </c>
      <c r="K447" s="271" t="s">
        <v>19</v>
      </c>
      <c r="L447" s="276"/>
      <c r="M447" s="277" t="s">
        <v>19</v>
      </c>
      <c r="N447" s="278" t="s">
        <v>40</v>
      </c>
      <c r="O447" s="87"/>
      <c r="P447" s="216">
        <f>O447*H447</f>
        <v>0</v>
      </c>
      <c r="Q447" s="216">
        <v>0</v>
      </c>
      <c r="R447" s="216">
        <f>Q447*H447</f>
        <v>0</v>
      </c>
      <c r="S447" s="216">
        <v>0</v>
      </c>
      <c r="T447" s="21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8" t="s">
        <v>148</v>
      </c>
      <c r="AT447" s="218" t="s">
        <v>413</v>
      </c>
      <c r="AU447" s="218" t="s">
        <v>79</v>
      </c>
      <c r="AY447" s="20" t="s">
        <v>114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20" t="s">
        <v>77</v>
      </c>
      <c r="BK447" s="219">
        <f>ROUND(I447*H447,2)</f>
        <v>0</v>
      </c>
      <c r="BL447" s="20" t="s">
        <v>121</v>
      </c>
      <c r="BM447" s="218" t="s">
        <v>582</v>
      </c>
    </row>
    <row r="448" s="13" customFormat="1">
      <c r="A448" s="13"/>
      <c r="B448" s="225"/>
      <c r="C448" s="226"/>
      <c r="D448" s="227" t="s">
        <v>124</v>
      </c>
      <c r="E448" s="228" t="s">
        <v>19</v>
      </c>
      <c r="F448" s="229" t="s">
        <v>1027</v>
      </c>
      <c r="G448" s="226"/>
      <c r="H448" s="230">
        <v>1.01</v>
      </c>
      <c r="I448" s="231"/>
      <c r="J448" s="226"/>
      <c r="K448" s="226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124</v>
      </c>
      <c r="AU448" s="236" t="s">
        <v>79</v>
      </c>
      <c r="AV448" s="13" t="s">
        <v>79</v>
      </c>
      <c r="AW448" s="13" t="s">
        <v>31</v>
      </c>
      <c r="AX448" s="13" t="s">
        <v>69</v>
      </c>
      <c r="AY448" s="236" t="s">
        <v>114</v>
      </c>
    </row>
    <row r="449" s="14" customFormat="1">
      <c r="A449" s="14"/>
      <c r="B449" s="237"/>
      <c r="C449" s="238"/>
      <c r="D449" s="227" t="s">
        <v>124</v>
      </c>
      <c r="E449" s="239" t="s">
        <v>19</v>
      </c>
      <c r="F449" s="240" t="s">
        <v>127</v>
      </c>
      <c r="G449" s="238"/>
      <c r="H449" s="241">
        <v>1.01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124</v>
      </c>
      <c r="AU449" s="247" t="s">
        <v>79</v>
      </c>
      <c r="AV449" s="14" t="s">
        <v>121</v>
      </c>
      <c r="AW449" s="14" t="s">
        <v>31</v>
      </c>
      <c r="AX449" s="14" t="s">
        <v>77</v>
      </c>
      <c r="AY449" s="247" t="s">
        <v>114</v>
      </c>
    </row>
    <row r="450" s="2" customFormat="1" ht="16.5" customHeight="1">
      <c r="A450" s="41"/>
      <c r="B450" s="42"/>
      <c r="C450" s="207" t="s">
        <v>584</v>
      </c>
      <c r="D450" s="207" t="s">
        <v>116</v>
      </c>
      <c r="E450" s="208" t="s">
        <v>710</v>
      </c>
      <c r="F450" s="209" t="s">
        <v>711</v>
      </c>
      <c r="G450" s="210" t="s">
        <v>474</v>
      </c>
      <c r="H450" s="211">
        <v>2</v>
      </c>
      <c r="I450" s="212"/>
      <c r="J450" s="213">
        <f>ROUND(I450*H450,2)</f>
        <v>0</v>
      </c>
      <c r="K450" s="209" t="s">
        <v>120</v>
      </c>
      <c r="L450" s="47"/>
      <c r="M450" s="214" t="s">
        <v>19</v>
      </c>
      <c r="N450" s="215" t="s">
        <v>40</v>
      </c>
      <c r="O450" s="87"/>
      <c r="P450" s="216">
        <f>O450*H450</f>
        <v>0</v>
      </c>
      <c r="Q450" s="216">
        <v>0.028538000000000001</v>
      </c>
      <c r="R450" s="216">
        <f>Q450*H450</f>
        <v>0.057076000000000002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121</v>
      </c>
      <c r="AT450" s="218" t="s">
        <v>116</v>
      </c>
      <c r="AU450" s="218" t="s">
        <v>79</v>
      </c>
      <c r="AY450" s="20" t="s">
        <v>114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77</v>
      </c>
      <c r="BK450" s="219">
        <f>ROUND(I450*H450,2)</f>
        <v>0</v>
      </c>
      <c r="BL450" s="20" t="s">
        <v>121</v>
      </c>
      <c r="BM450" s="218" t="s">
        <v>587</v>
      </c>
    </row>
    <row r="451" s="2" customFormat="1">
      <c r="A451" s="41"/>
      <c r="B451" s="42"/>
      <c r="C451" s="43"/>
      <c r="D451" s="220" t="s">
        <v>122</v>
      </c>
      <c r="E451" s="43"/>
      <c r="F451" s="221" t="s">
        <v>713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122</v>
      </c>
      <c r="AU451" s="20" t="s">
        <v>79</v>
      </c>
    </row>
    <row r="452" s="13" customFormat="1">
      <c r="A452" s="13"/>
      <c r="B452" s="225"/>
      <c r="C452" s="226"/>
      <c r="D452" s="227" t="s">
        <v>124</v>
      </c>
      <c r="E452" s="228" t="s">
        <v>19</v>
      </c>
      <c r="F452" s="229" t="s">
        <v>1028</v>
      </c>
      <c r="G452" s="226"/>
      <c r="H452" s="230">
        <v>2</v>
      </c>
      <c r="I452" s="231"/>
      <c r="J452" s="226"/>
      <c r="K452" s="226"/>
      <c r="L452" s="232"/>
      <c r="M452" s="233"/>
      <c r="N452" s="234"/>
      <c r="O452" s="234"/>
      <c r="P452" s="234"/>
      <c r="Q452" s="234"/>
      <c r="R452" s="234"/>
      <c r="S452" s="234"/>
      <c r="T452" s="23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124</v>
      </c>
      <c r="AU452" s="236" t="s">
        <v>79</v>
      </c>
      <c r="AV452" s="13" t="s">
        <v>79</v>
      </c>
      <c r="AW452" s="13" t="s">
        <v>31</v>
      </c>
      <c r="AX452" s="13" t="s">
        <v>69</v>
      </c>
      <c r="AY452" s="236" t="s">
        <v>114</v>
      </c>
    </row>
    <row r="453" s="14" customFormat="1">
      <c r="A453" s="14"/>
      <c r="B453" s="237"/>
      <c r="C453" s="238"/>
      <c r="D453" s="227" t="s">
        <v>124</v>
      </c>
      <c r="E453" s="239" t="s">
        <v>19</v>
      </c>
      <c r="F453" s="240" t="s">
        <v>127</v>
      </c>
      <c r="G453" s="238"/>
      <c r="H453" s="241">
        <v>2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7" t="s">
        <v>124</v>
      </c>
      <c r="AU453" s="247" t="s">
        <v>79</v>
      </c>
      <c r="AV453" s="14" t="s">
        <v>121</v>
      </c>
      <c r="AW453" s="14" t="s">
        <v>31</v>
      </c>
      <c r="AX453" s="14" t="s">
        <v>77</v>
      </c>
      <c r="AY453" s="247" t="s">
        <v>114</v>
      </c>
    </row>
    <row r="454" s="2" customFormat="1" ht="24.15" customHeight="1">
      <c r="A454" s="41"/>
      <c r="B454" s="42"/>
      <c r="C454" s="269" t="s">
        <v>356</v>
      </c>
      <c r="D454" s="269" t="s">
        <v>413</v>
      </c>
      <c r="E454" s="270" t="s">
        <v>1029</v>
      </c>
      <c r="F454" s="271" t="s">
        <v>1030</v>
      </c>
      <c r="G454" s="272" t="s">
        <v>474</v>
      </c>
      <c r="H454" s="273">
        <v>1.01</v>
      </c>
      <c r="I454" s="274"/>
      <c r="J454" s="275">
        <f>ROUND(I454*H454,2)</f>
        <v>0</v>
      </c>
      <c r="K454" s="271" t="s">
        <v>19</v>
      </c>
      <c r="L454" s="276"/>
      <c r="M454" s="277" t="s">
        <v>19</v>
      </c>
      <c r="N454" s="278" t="s">
        <v>40</v>
      </c>
      <c r="O454" s="87"/>
      <c r="P454" s="216">
        <f>O454*H454</f>
        <v>0</v>
      </c>
      <c r="Q454" s="216">
        <v>0</v>
      </c>
      <c r="R454" s="216">
        <f>Q454*H454</f>
        <v>0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148</v>
      </c>
      <c r="AT454" s="218" t="s">
        <v>413</v>
      </c>
      <c r="AU454" s="218" t="s">
        <v>79</v>
      </c>
      <c r="AY454" s="20" t="s">
        <v>114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20" t="s">
        <v>77</v>
      </c>
      <c r="BK454" s="219">
        <f>ROUND(I454*H454,2)</f>
        <v>0</v>
      </c>
      <c r="BL454" s="20" t="s">
        <v>121</v>
      </c>
      <c r="BM454" s="218" t="s">
        <v>594</v>
      </c>
    </row>
    <row r="455" s="13" customFormat="1">
      <c r="A455" s="13"/>
      <c r="B455" s="225"/>
      <c r="C455" s="226"/>
      <c r="D455" s="227" t="s">
        <v>124</v>
      </c>
      <c r="E455" s="228" t="s">
        <v>19</v>
      </c>
      <c r="F455" s="229" t="s">
        <v>1031</v>
      </c>
      <c r="G455" s="226"/>
      <c r="H455" s="230">
        <v>1.01</v>
      </c>
      <c r="I455" s="231"/>
      <c r="J455" s="226"/>
      <c r="K455" s="226"/>
      <c r="L455" s="232"/>
      <c r="M455" s="233"/>
      <c r="N455" s="234"/>
      <c r="O455" s="234"/>
      <c r="P455" s="234"/>
      <c r="Q455" s="234"/>
      <c r="R455" s="234"/>
      <c r="S455" s="234"/>
      <c r="T455" s="23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6" t="s">
        <v>124</v>
      </c>
      <c r="AU455" s="236" t="s">
        <v>79</v>
      </c>
      <c r="AV455" s="13" t="s">
        <v>79</v>
      </c>
      <c r="AW455" s="13" t="s">
        <v>31</v>
      </c>
      <c r="AX455" s="13" t="s">
        <v>69</v>
      </c>
      <c r="AY455" s="236" t="s">
        <v>114</v>
      </c>
    </row>
    <row r="456" s="14" customFormat="1">
      <c r="A456" s="14"/>
      <c r="B456" s="237"/>
      <c r="C456" s="238"/>
      <c r="D456" s="227" t="s">
        <v>124</v>
      </c>
      <c r="E456" s="239" t="s">
        <v>19</v>
      </c>
      <c r="F456" s="240" t="s">
        <v>127</v>
      </c>
      <c r="G456" s="238"/>
      <c r="H456" s="241">
        <v>1.01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7" t="s">
        <v>124</v>
      </c>
      <c r="AU456" s="247" t="s">
        <v>79</v>
      </c>
      <c r="AV456" s="14" t="s">
        <v>121</v>
      </c>
      <c r="AW456" s="14" t="s">
        <v>31</v>
      </c>
      <c r="AX456" s="14" t="s">
        <v>77</v>
      </c>
      <c r="AY456" s="247" t="s">
        <v>114</v>
      </c>
    </row>
    <row r="457" s="2" customFormat="1" ht="24.15" customHeight="1">
      <c r="A457" s="41"/>
      <c r="B457" s="42"/>
      <c r="C457" s="269" t="s">
        <v>597</v>
      </c>
      <c r="D457" s="269" t="s">
        <v>413</v>
      </c>
      <c r="E457" s="270" t="s">
        <v>716</v>
      </c>
      <c r="F457" s="271" t="s">
        <v>1032</v>
      </c>
      <c r="G457" s="272" t="s">
        <v>474</v>
      </c>
      <c r="H457" s="273">
        <v>1.01</v>
      </c>
      <c r="I457" s="274"/>
      <c r="J457" s="275">
        <f>ROUND(I457*H457,2)</f>
        <v>0</v>
      </c>
      <c r="K457" s="271" t="s">
        <v>19</v>
      </c>
      <c r="L457" s="276"/>
      <c r="M457" s="277" t="s">
        <v>19</v>
      </c>
      <c r="N457" s="278" t="s">
        <v>40</v>
      </c>
      <c r="O457" s="87"/>
      <c r="P457" s="216">
        <f>O457*H457</f>
        <v>0</v>
      </c>
      <c r="Q457" s="216">
        <v>0</v>
      </c>
      <c r="R457" s="216">
        <f>Q457*H457</f>
        <v>0</v>
      </c>
      <c r="S457" s="216">
        <v>0</v>
      </c>
      <c r="T457" s="21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8" t="s">
        <v>148</v>
      </c>
      <c r="AT457" s="218" t="s">
        <v>413</v>
      </c>
      <c r="AU457" s="218" t="s">
        <v>79</v>
      </c>
      <c r="AY457" s="20" t="s">
        <v>114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20" t="s">
        <v>77</v>
      </c>
      <c r="BK457" s="219">
        <f>ROUND(I457*H457,2)</f>
        <v>0</v>
      </c>
      <c r="BL457" s="20" t="s">
        <v>121</v>
      </c>
      <c r="BM457" s="218" t="s">
        <v>600</v>
      </c>
    </row>
    <row r="458" s="13" customFormat="1">
      <c r="A458" s="13"/>
      <c r="B458" s="225"/>
      <c r="C458" s="226"/>
      <c r="D458" s="227" t="s">
        <v>124</v>
      </c>
      <c r="E458" s="228" t="s">
        <v>19</v>
      </c>
      <c r="F458" s="229" t="s">
        <v>969</v>
      </c>
      <c r="G458" s="226"/>
      <c r="H458" s="230">
        <v>1.01</v>
      </c>
      <c r="I458" s="231"/>
      <c r="J458" s="226"/>
      <c r="K458" s="226"/>
      <c r="L458" s="232"/>
      <c r="M458" s="233"/>
      <c r="N458" s="234"/>
      <c r="O458" s="234"/>
      <c r="P458" s="234"/>
      <c r="Q458" s="234"/>
      <c r="R458" s="234"/>
      <c r="S458" s="234"/>
      <c r="T458" s="23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6" t="s">
        <v>124</v>
      </c>
      <c r="AU458" s="236" t="s">
        <v>79</v>
      </c>
      <c r="AV458" s="13" t="s">
        <v>79</v>
      </c>
      <c r="AW458" s="13" t="s">
        <v>31</v>
      </c>
      <c r="AX458" s="13" t="s">
        <v>69</v>
      </c>
      <c r="AY458" s="236" t="s">
        <v>114</v>
      </c>
    </row>
    <row r="459" s="14" customFormat="1">
      <c r="A459" s="14"/>
      <c r="B459" s="237"/>
      <c r="C459" s="238"/>
      <c r="D459" s="227" t="s">
        <v>124</v>
      </c>
      <c r="E459" s="239" t="s">
        <v>19</v>
      </c>
      <c r="F459" s="240" t="s">
        <v>127</v>
      </c>
      <c r="G459" s="238"/>
      <c r="H459" s="241">
        <v>1.01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7" t="s">
        <v>124</v>
      </c>
      <c r="AU459" s="247" t="s">
        <v>79</v>
      </c>
      <c r="AV459" s="14" t="s">
        <v>121</v>
      </c>
      <c r="AW459" s="14" t="s">
        <v>31</v>
      </c>
      <c r="AX459" s="14" t="s">
        <v>77</v>
      </c>
      <c r="AY459" s="247" t="s">
        <v>114</v>
      </c>
    </row>
    <row r="460" s="2" customFormat="1" ht="16.5" customHeight="1">
      <c r="A460" s="41"/>
      <c r="B460" s="42"/>
      <c r="C460" s="207" t="s">
        <v>361</v>
      </c>
      <c r="D460" s="207" t="s">
        <v>116</v>
      </c>
      <c r="E460" s="208" t="s">
        <v>732</v>
      </c>
      <c r="F460" s="209" t="s">
        <v>733</v>
      </c>
      <c r="G460" s="210" t="s">
        <v>474</v>
      </c>
      <c r="H460" s="211">
        <v>2</v>
      </c>
      <c r="I460" s="212"/>
      <c r="J460" s="213">
        <f>ROUND(I460*H460,2)</f>
        <v>0</v>
      </c>
      <c r="K460" s="209" t="s">
        <v>120</v>
      </c>
      <c r="L460" s="47"/>
      <c r="M460" s="214" t="s">
        <v>19</v>
      </c>
      <c r="N460" s="215" t="s">
        <v>40</v>
      </c>
      <c r="O460" s="87"/>
      <c r="P460" s="216">
        <f>O460*H460</f>
        <v>0</v>
      </c>
      <c r="Q460" s="216">
        <v>0.039273919999999997</v>
      </c>
      <c r="R460" s="216">
        <f>Q460*H460</f>
        <v>0.078547839999999994</v>
      </c>
      <c r="S460" s="216">
        <v>0</v>
      </c>
      <c r="T460" s="217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8" t="s">
        <v>121</v>
      </c>
      <c r="AT460" s="218" t="s">
        <v>116</v>
      </c>
      <c r="AU460" s="218" t="s">
        <v>79</v>
      </c>
      <c r="AY460" s="20" t="s">
        <v>114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20" t="s">
        <v>77</v>
      </c>
      <c r="BK460" s="219">
        <f>ROUND(I460*H460,2)</f>
        <v>0</v>
      </c>
      <c r="BL460" s="20" t="s">
        <v>121</v>
      </c>
      <c r="BM460" s="218" t="s">
        <v>605</v>
      </c>
    </row>
    <row r="461" s="2" customFormat="1">
      <c r="A461" s="41"/>
      <c r="B461" s="42"/>
      <c r="C461" s="43"/>
      <c r="D461" s="220" t="s">
        <v>122</v>
      </c>
      <c r="E461" s="43"/>
      <c r="F461" s="221" t="s">
        <v>735</v>
      </c>
      <c r="G461" s="43"/>
      <c r="H461" s="43"/>
      <c r="I461" s="222"/>
      <c r="J461" s="43"/>
      <c r="K461" s="43"/>
      <c r="L461" s="47"/>
      <c r="M461" s="223"/>
      <c r="N461" s="22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122</v>
      </c>
      <c r="AU461" s="20" t="s">
        <v>79</v>
      </c>
    </row>
    <row r="462" s="13" customFormat="1">
      <c r="A462" s="13"/>
      <c r="B462" s="225"/>
      <c r="C462" s="226"/>
      <c r="D462" s="227" t="s">
        <v>124</v>
      </c>
      <c r="E462" s="228" t="s">
        <v>19</v>
      </c>
      <c r="F462" s="229" t="s">
        <v>1033</v>
      </c>
      <c r="G462" s="226"/>
      <c r="H462" s="230">
        <v>1</v>
      </c>
      <c r="I462" s="231"/>
      <c r="J462" s="226"/>
      <c r="K462" s="226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124</v>
      </c>
      <c r="AU462" s="236" t="s">
        <v>79</v>
      </c>
      <c r="AV462" s="13" t="s">
        <v>79</v>
      </c>
      <c r="AW462" s="13" t="s">
        <v>31</v>
      </c>
      <c r="AX462" s="13" t="s">
        <v>69</v>
      </c>
      <c r="AY462" s="236" t="s">
        <v>114</v>
      </c>
    </row>
    <row r="463" s="13" customFormat="1">
      <c r="A463" s="13"/>
      <c r="B463" s="225"/>
      <c r="C463" s="226"/>
      <c r="D463" s="227" t="s">
        <v>124</v>
      </c>
      <c r="E463" s="228" t="s">
        <v>19</v>
      </c>
      <c r="F463" s="229" t="s">
        <v>1034</v>
      </c>
      <c r="G463" s="226"/>
      <c r="H463" s="230">
        <v>1</v>
      </c>
      <c r="I463" s="231"/>
      <c r="J463" s="226"/>
      <c r="K463" s="226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124</v>
      </c>
      <c r="AU463" s="236" t="s">
        <v>79</v>
      </c>
      <c r="AV463" s="13" t="s">
        <v>79</v>
      </c>
      <c r="AW463" s="13" t="s">
        <v>31</v>
      </c>
      <c r="AX463" s="13" t="s">
        <v>69</v>
      </c>
      <c r="AY463" s="236" t="s">
        <v>114</v>
      </c>
    </row>
    <row r="464" s="14" customFormat="1">
      <c r="A464" s="14"/>
      <c r="B464" s="237"/>
      <c r="C464" s="238"/>
      <c r="D464" s="227" t="s">
        <v>124</v>
      </c>
      <c r="E464" s="239" t="s">
        <v>19</v>
      </c>
      <c r="F464" s="240" t="s">
        <v>127</v>
      </c>
      <c r="G464" s="238"/>
      <c r="H464" s="241">
        <v>2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7" t="s">
        <v>124</v>
      </c>
      <c r="AU464" s="247" t="s">
        <v>79</v>
      </c>
      <c r="AV464" s="14" t="s">
        <v>121</v>
      </c>
      <c r="AW464" s="14" t="s">
        <v>31</v>
      </c>
      <c r="AX464" s="14" t="s">
        <v>77</v>
      </c>
      <c r="AY464" s="247" t="s">
        <v>114</v>
      </c>
    </row>
    <row r="465" s="2" customFormat="1" ht="16.5" customHeight="1">
      <c r="A465" s="41"/>
      <c r="B465" s="42"/>
      <c r="C465" s="269" t="s">
        <v>609</v>
      </c>
      <c r="D465" s="269" t="s">
        <v>413</v>
      </c>
      <c r="E465" s="270" t="s">
        <v>1035</v>
      </c>
      <c r="F465" s="271" t="s">
        <v>1036</v>
      </c>
      <c r="G465" s="272" t="s">
        <v>474</v>
      </c>
      <c r="H465" s="273">
        <v>1.01</v>
      </c>
      <c r="I465" s="274"/>
      <c r="J465" s="275">
        <f>ROUND(I465*H465,2)</f>
        <v>0</v>
      </c>
      <c r="K465" s="271" t="s">
        <v>19</v>
      </c>
      <c r="L465" s="276"/>
      <c r="M465" s="277" t="s">
        <v>19</v>
      </c>
      <c r="N465" s="278" t="s">
        <v>40</v>
      </c>
      <c r="O465" s="87"/>
      <c r="P465" s="216">
        <f>O465*H465</f>
        <v>0</v>
      </c>
      <c r="Q465" s="216">
        <v>0</v>
      </c>
      <c r="R465" s="216">
        <f>Q465*H465</f>
        <v>0</v>
      </c>
      <c r="S465" s="216">
        <v>0</v>
      </c>
      <c r="T465" s="217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148</v>
      </c>
      <c r="AT465" s="218" t="s">
        <v>413</v>
      </c>
      <c r="AU465" s="218" t="s">
        <v>79</v>
      </c>
      <c r="AY465" s="20" t="s">
        <v>114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77</v>
      </c>
      <c r="BK465" s="219">
        <f>ROUND(I465*H465,2)</f>
        <v>0</v>
      </c>
      <c r="BL465" s="20" t="s">
        <v>121</v>
      </c>
      <c r="BM465" s="218" t="s">
        <v>612</v>
      </c>
    </row>
    <row r="466" s="13" customFormat="1">
      <c r="A466" s="13"/>
      <c r="B466" s="225"/>
      <c r="C466" s="226"/>
      <c r="D466" s="227" t="s">
        <v>124</v>
      </c>
      <c r="E466" s="228" t="s">
        <v>19</v>
      </c>
      <c r="F466" s="229" t="s">
        <v>483</v>
      </c>
      <c r="G466" s="226"/>
      <c r="H466" s="230">
        <v>1.01</v>
      </c>
      <c r="I466" s="231"/>
      <c r="J466" s="226"/>
      <c r="K466" s="226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124</v>
      </c>
      <c r="AU466" s="236" t="s">
        <v>79</v>
      </c>
      <c r="AV466" s="13" t="s">
        <v>79</v>
      </c>
      <c r="AW466" s="13" t="s">
        <v>31</v>
      </c>
      <c r="AX466" s="13" t="s">
        <v>69</v>
      </c>
      <c r="AY466" s="236" t="s">
        <v>114</v>
      </c>
    </row>
    <row r="467" s="14" customFormat="1">
      <c r="A467" s="14"/>
      <c r="B467" s="237"/>
      <c r="C467" s="238"/>
      <c r="D467" s="227" t="s">
        <v>124</v>
      </c>
      <c r="E467" s="239" t="s">
        <v>19</v>
      </c>
      <c r="F467" s="240" t="s">
        <v>127</v>
      </c>
      <c r="G467" s="238"/>
      <c r="H467" s="241">
        <v>1.01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124</v>
      </c>
      <c r="AU467" s="247" t="s">
        <v>79</v>
      </c>
      <c r="AV467" s="14" t="s">
        <v>121</v>
      </c>
      <c r="AW467" s="14" t="s">
        <v>31</v>
      </c>
      <c r="AX467" s="14" t="s">
        <v>77</v>
      </c>
      <c r="AY467" s="247" t="s">
        <v>114</v>
      </c>
    </row>
    <row r="468" s="2" customFormat="1" ht="24.15" customHeight="1">
      <c r="A468" s="41"/>
      <c r="B468" s="42"/>
      <c r="C468" s="207" t="s">
        <v>416</v>
      </c>
      <c r="D468" s="207" t="s">
        <v>116</v>
      </c>
      <c r="E468" s="208" t="s">
        <v>750</v>
      </c>
      <c r="F468" s="209" t="s">
        <v>751</v>
      </c>
      <c r="G468" s="210" t="s">
        <v>474</v>
      </c>
      <c r="H468" s="211">
        <v>2</v>
      </c>
      <c r="I468" s="212"/>
      <c r="J468" s="213">
        <f>ROUND(I468*H468,2)</f>
        <v>0</v>
      </c>
      <c r="K468" s="209" t="s">
        <v>120</v>
      </c>
      <c r="L468" s="47"/>
      <c r="M468" s="214" t="s">
        <v>19</v>
      </c>
      <c r="N468" s="215" t="s">
        <v>40</v>
      </c>
      <c r="O468" s="87"/>
      <c r="P468" s="216">
        <f>O468*H468</f>
        <v>0</v>
      </c>
      <c r="Q468" s="216">
        <v>0.089999999999999997</v>
      </c>
      <c r="R468" s="216">
        <f>Q468*H468</f>
        <v>0.17999999999999999</v>
      </c>
      <c r="S468" s="216">
        <v>0</v>
      </c>
      <c r="T468" s="21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8" t="s">
        <v>121</v>
      </c>
      <c r="AT468" s="218" t="s">
        <v>116</v>
      </c>
      <c r="AU468" s="218" t="s">
        <v>79</v>
      </c>
      <c r="AY468" s="20" t="s">
        <v>114</v>
      </c>
      <c r="BE468" s="219">
        <f>IF(N468="základní",J468,0)</f>
        <v>0</v>
      </c>
      <c r="BF468" s="219">
        <f>IF(N468="snížená",J468,0)</f>
        <v>0</v>
      </c>
      <c r="BG468" s="219">
        <f>IF(N468="zákl. přenesená",J468,0)</f>
        <v>0</v>
      </c>
      <c r="BH468" s="219">
        <f>IF(N468="sníž. přenesená",J468,0)</f>
        <v>0</v>
      </c>
      <c r="BI468" s="219">
        <f>IF(N468="nulová",J468,0)</f>
        <v>0</v>
      </c>
      <c r="BJ468" s="20" t="s">
        <v>77</v>
      </c>
      <c r="BK468" s="219">
        <f>ROUND(I468*H468,2)</f>
        <v>0</v>
      </c>
      <c r="BL468" s="20" t="s">
        <v>121</v>
      </c>
      <c r="BM468" s="218" t="s">
        <v>617</v>
      </c>
    </row>
    <row r="469" s="2" customFormat="1">
      <c r="A469" s="41"/>
      <c r="B469" s="42"/>
      <c r="C469" s="43"/>
      <c r="D469" s="220" t="s">
        <v>122</v>
      </c>
      <c r="E469" s="43"/>
      <c r="F469" s="221" t="s">
        <v>753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122</v>
      </c>
      <c r="AU469" s="20" t="s">
        <v>79</v>
      </c>
    </row>
    <row r="470" s="13" customFormat="1">
      <c r="A470" s="13"/>
      <c r="B470" s="225"/>
      <c r="C470" s="226"/>
      <c r="D470" s="227" t="s">
        <v>124</v>
      </c>
      <c r="E470" s="228" t="s">
        <v>19</v>
      </c>
      <c r="F470" s="229" t="s">
        <v>79</v>
      </c>
      <c r="G470" s="226"/>
      <c r="H470" s="230">
        <v>2</v>
      </c>
      <c r="I470" s="231"/>
      <c r="J470" s="226"/>
      <c r="K470" s="226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124</v>
      </c>
      <c r="AU470" s="236" t="s">
        <v>79</v>
      </c>
      <c r="AV470" s="13" t="s">
        <v>79</v>
      </c>
      <c r="AW470" s="13" t="s">
        <v>31</v>
      </c>
      <c r="AX470" s="13" t="s">
        <v>69</v>
      </c>
      <c r="AY470" s="236" t="s">
        <v>114</v>
      </c>
    </row>
    <row r="471" s="14" customFormat="1">
      <c r="A471" s="14"/>
      <c r="B471" s="237"/>
      <c r="C471" s="238"/>
      <c r="D471" s="227" t="s">
        <v>124</v>
      </c>
      <c r="E471" s="239" t="s">
        <v>19</v>
      </c>
      <c r="F471" s="240" t="s">
        <v>127</v>
      </c>
      <c r="G471" s="238"/>
      <c r="H471" s="241">
        <v>2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7" t="s">
        <v>124</v>
      </c>
      <c r="AU471" s="247" t="s">
        <v>79</v>
      </c>
      <c r="AV471" s="14" t="s">
        <v>121</v>
      </c>
      <c r="AW471" s="14" t="s">
        <v>31</v>
      </c>
      <c r="AX471" s="14" t="s">
        <v>77</v>
      </c>
      <c r="AY471" s="247" t="s">
        <v>114</v>
      </c>
    </row>
    <row r="472" s="2" customFormat="1" ht="16.5" customHeight="1">
      <c r="A472" s="41"/>
      <c r="B472" s="42"/>
      <c r="C472" s="269" t="s">
        <v>620</v>
      </c>
      <c r="D472" s="269" t="s">
        <v>413</v>
      </c>
      <c r="E472" s="270" t="s">
        <v>755</v>
      </c>
      <c r="F472" s="271" t="s">
        <v>1037</v>
      </c>
      <c r="G472" s="272" t="s">
        <v>474</v>
      </c>
      <c r="H472" s="273">
        <v>2</v>
      </c>
      <c r="I472" s="274"/>
      <c r="J472" s="275">
        <f>ROUND(I472*H472,2)</f>
        <v>0</v>
      </c>
      <c r="K472" s="271" t="s">
        <v>19</v>
      </c>
      <c r="L472" s="276"/>
      <c r="M472" s="277" t="s">
        <v>19</v>
      </c>
      <c r="N472" s="278" t="s">
        <v>40</v>
      </c>
      <c r="O472" s="87"/>
      <c r="P472" s="216">
        <f>O472*H472</f>
        <v>0</v>
      </c>
      <c r="Q472" s="216">
        <v>0</v>
      </c>
      <c r="R472" s="216">
        <f>Q472*H472</f>
        <v>0</v>
      </c>
      <c r="S472" s="216">
        <v>0</v>
      </c>
      <c r="T472" s="217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8" t="s">
        <v>148</v>
      </c>
      <c r="AT472" s="218" t="s">
        <v>413</v>
      </c>
      <c r="AU472" s="218" t="s">
        <v>79</v>
      </c>
      <c r="AY472" s="20" t="s">
        <v>114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20" t="s">
        <v>77</v>
      </c>
      <c r="BK472" s="219">
        <f>ROUND(I472*H472,2)</f>
        <v>0</v>
      </c>
      <c r="BL472" s="20" t="s">
        <v>121</v>
      </c>
      <c r="BM472" s="218" t="s">
        <v>623</v>
      </c>
    </row>
    <row r="473" s="13" customFormat="1">
      <c r="A473" s="13"/>
      <c r="B473" s="225"/>
      <c r="C473" s="226"/>
      <c r="D473" s="227" t="s">
        <v>124</v>
      </c>
      <c r="E473" s="228" t="s">
        <v>19</v>
      </c>
      <c r="F473" s="229" t="s">
        <v>79</v>
      </c>
      <c r="G473" s="226"/>
      <c r="H473" s="230">
        <v>2</v>
      </c>
      <c r="I473" s="231"/>
      <c r="J473" s="226"/>
      <c r="K473" s="226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124</v>
      </c>
      <c r="AU473" s="236" t="s">
        <v>79</v>
      </c>
      <c r="AV473" s="13" t="s">
        <v>79</v>
      </c>
      <c r="AW473" s="13" t="s">
        <v>31</v>
      </c>
      <c r="AX473" s="13" t="s">
        <v>69</v>
      </c>
      <c r="AY473" s="236" t="s">
        <v>114</v>
      </c>
    </row>
    <row r="474" s="14" customFormat="1">
      <c r="A474" s="14"/>
      <c r="B474" s="237"/>
      <c r="C474" s="238"/>
      <c r="D474" s="227" t="s">
        <v>124</v>
      </c>
      <c r="E474" s="239" t="s">
        <v>19</v>
      </c>
      <c r="F474" s="240" t="s">
        <v>127</v>
      </c>
      <c r="G474" s="238"/>
      <c r="H474" s="241">
        <v>2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124</v>
      </c>
      <c r="AU474" s="247" t="s">
        <v>79</v>
      </c>
      <c r="AV474" s="14" t="s">
        <v>121</v>
      </c>
      <c r="AW474" s="14" t="s">
        <v>31</v>
      </c>
      <c r="AX474" s="14" t="s">
        <v>77</v>
      </c>
      <c r="AY474" s="247" t="s">
        <v>114</v>
      </c>
    </row>
    <row r="475" s="2" customFormat="1" ht="16.5" customHeight="1">
      <c r="A475" s="41"/>
      <c r="B475" s="42"/>
      <c r="C475" s="207" t="s">
        <v>421</v>
      </c>
      <c r="D475" s="207" t="s">
        <v>116</v>
      </c>
      <c r="E475" s="208" t="s">
        <v>772</v>
      </c>
      <c r="F475" s="209" t="s">
        <v>773</v>
      </c>
      <c r="G475" s="210" t="s">
        <v>195</v>
      </c>
      <c r="H475" s="211">
        <v>52</v>
      </c>
      <c r="I475" s="212"/>
      <c r="J475" s="213">
        <f>ROUND(I475*H475,2)</f>
        <v>0</v>
      </c>
      <c r="K475" s="209" t="s">
        <v>120</v>
      </c>
      <c r="L475" s="47"/>
      <c r="M475" s="214" t="s">
        <v>19</v>
      </c>
      <c r="N475" s="215" t="s">
        <v>40</v>
      </c>
      <c r="O475" s="87"/>
      <c r="P475" s="216">
        <f>O475*H475</f>
        <v>0</v>
      </c>
      <c r="Q475" s="216">
        <v>6.3E-05</v>
      </c>
      <c r="R475" s="216">
        <f>Q475*H475</f>
        <v>0.0032759999999999998</v>
      </c>
      <c r="S475" s="216">
        <v>0</v>
      </c>
      <c r="T475" s="21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8" t="s">
        <v>121</v>
      </c>
      <c r="AT475" s="218" t="s">
        <v>116</v>
      </c>
      <c r="AU475" s="218" t="s">
        <v>79</v>
      </c>
      <c r="AY475" s="20" t="s">
        <v>114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20" t="s">
        <v>77</v>
      </c>
      <c r="BK475" s="219">
        <f>ROUND(I475*H475,2)</f>
        <v>0</v>
      </c>
      <c r="BL475" s="20" t="s">
        <v>121</v>
      </c>
      <c r="BM475" s="218" t="s">
        <v>629</v>
      </c>
    </row>
    <row r="476" s="2" customFormat="1">
      <c r="A476" s="41"/>
      <c r="B476" s="42"/>
      <c r="C476" s="43"/>
      <c r="D476" s="220" t="s">
        <v>122</v>
      </c>
      <c r="E476" s="43"/>
      <c r="F476" s="221" t="s">
        <v>775</v>
      </c>
      <c r="G476" s="43"/>
      <c r="H476" s="43"/>
      <c r="I476" s="222"/>
      <c r="J476" s="43"/>
      <c r="K476" s="43"/>
      <c r="L476" s="47"/>
      <c r="M476" s="223"/>
      <c r="N476" s="22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122</v>
      </c>
      <c r="AU476" s="20" t="s">
        <v>79</v>
      </c>
    </row>
    <row r="477" s="13" customFormat="1">
      <c r="A477" s="13"/>
      <c r="B477" s="225"/>
      <c r="C477" s="226"/>
      <c r="D477" s="227" t="s">
        <v>124</v>
      </c>
      <c r="E477" s="228" t="s">
        <v>19</v>
      </c>
      <c r="F477" s="229" t="s">
        <v>1038</v>
      </c>
      <c r="G477" s="226"/>
      <c r="H477" s="230">
        <v>51.634</v>
      </c>
      <c r="I477" s="231"/>
      <c r="J477" s="226"/>
      <c r="K477" s="226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124</v>
      </c>
      <c r="AU477" s="236" t="s">
        <v>79</v>
      </c>
      <c r="AV477" s="13" t="s">
        <v>79</v>
      </c>
      <c r="AW477" s="13" t="s">
        <v>31</v>
      </c>
      <c r="AX477" s="13" t="s">
        <v>69</v>
      </c>
      <c r="AY477" s="236" t="s">
        <v>114</v>
      </c>
    </row>
    <row r="478" s="14" customFormat="1">
      <c r="A478" s="14"/>
      <c r="B478" s="237"/>
      <c r="C478" s="238"/>
      <c r="D478" s="227" t="s">
        <v>124</v>
      </c>
      <c r="E478" s="239" t="s">
        <v>19</v>
      </c>
      <c r="F478" s="240" t="s">
        <v>127</v>
      </c>
      <c r="G478" s="238"/>
      <c r="H478" s="241">
        <v>51.634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7" t="s">
        <v>124</v>
      </c>
      <c r="AU478" s="247" t="s">
        <v>79</v>
      </c>
      <c r="AV478" s="14" t="s">
        <v>121</v>
      </c>
      <c r="AW478" s="14" t="s">
        <v>31</v>
      </c>
      <c r="AX478" s="14" t="s">
        <v>69</v>
      </c>
      <c r="AY478" s="247" t="s">
        <v>114</v>
      </c>
    </row>
    <row r="479" s="13" customFormat="1">
      <c r="A479" s="13"/>
      <c r="B479" s="225"/>
      <c r="C479" s="226"/>
      <c r="D479" s="227" t="s">
        <v>124</v>
      </c>
      <c r="E479" s="228" t="s">
        <v>19</v>
      </c>
      <c r="F479" s="229" t="s">
        <v>316</v>
      </c>
      <c r="G479" s="226"/>
      <c r="H479" s="230">
        <v>52</v>
      </c>
      <c r="I479" s="231"/>
      <c r="J479" s="226"/>
      <c r="K479" s="226"/>
      <c r="L479" s="232"/>
      <c r="M479" s="233"/>
      <c r="N479" s="234"/>
      <c r="O479" s="234"/>
      <c r="P479" s="234"/>
      <c r="Q479" s="234"/>
      <c r="R479" s="234"/>
      <c r="S479" s="234"/>
      <c r="T479" s="23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6" t="s">
        <v>124</v>
      </c>
      <c r="AU479" s="236" t="s">
        <v>79</v>
      </c>
      <c r="AV479" s="13" t="s">
        <v>79</v>
      </c>
      <c r="AW479" s="13" t="s">
        <v>31</v>
      </c>
      <c r="AX479" s="13" t="s">
        <v>69</v>
      </c>
      <c r="AY479" s="236" t="s">
        <v>114</v>
      </c>
    </row>
    <row r="480" s="14" customFormat="1">
      <c r="A480" s="14"/>
      <c r="B480" s="237"/>
      <c r="C480" s="238"/>
      <c r="D480" s="227" t="s">
        <v>124</v>
      </c>
      <c r="E480" s="239" t="s">
        <v>19</v>
      </c>
      <c r="F480" s="240" t="s">
        <v>127</v>
      </c>
      <c r="G480" s="238"/>
      <c r="H480" s="241">
        <v>52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7" t="s">
        <v>124</v>
      </c>
      <c r="AU480" s="247" t="s">
        <v>79</v>
      </c>
      <c r="AV480" s="14" t="s">
        <v>121</v>
      </c>
      <c r="AW480" s="14" t="s">
        <v>31</v>
      </c>
      <c r="AX480" s="14" t="s">
        <v>77</v>
      </c>
      <c r="AY480" s="247" t="s">
        <v>114</v>
      </c>
    </row>
    <row r="481" s="2" customFormat="1" ht="16.5" customHeight="1">
      <c r="A481" s="41"/>
      <c r="B481" s="42"/>
      <c r="C481" s="207" t="s">
        <v>632</v>
      </c>
      <c r="D481" s="207" t="s">
        <v>116</v>
      </c>
      <c r="E481" s="208" t="s">
        <v>781</v>
      </c>
      <c r="F481" s="209" t="s">
        <v>782</v>
      </c>
      <c r="G481" s="210" t="s">
        <v>168</v>
      </c>
      <c r="H481" s="211">
        <v>1</v>
      </c>
      <c r="I481" s="212"/>
      <c r="J481" s="213">
        <f>ROUND(I481*H481,2)</f>
        <v>0</v>
      </c>
      <c r="K481" s="209" t="s">
        <v>19</v>
      </c>
      <c r="L481" s="47"/>
      <c r="M481" s="214" t="s">
        <v>19</v>
      </c>
      <c r="N481" s="215" t="s">
        <v>40</v>
      </c>
      <c r="O481" s="87"/>
      <c r="P481" s="216">
        <f>O481*H481</f>
        <v>0</v>
      </c>
      <c r="Q481" s="216">
        <v>0</v>
      </c>
      <c r="R481" s="216">
        <f>Q481*H481</f>
        <v>0</v>
      </c>
      <c r="S481" s="216">
        <v>0</v>
      </c>
      <c r="T481" s="217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8" t="s">
        <v>121</v>
      </c>
      <c r="AT481" s="218" t="s">
        <v>116</v>
      </c>
      <c r="AU481" s="218" t="s">
        <v>79</v>
      </c>
      <c r="AY481" s="20" t="s">
        <v>114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20" t="s">
        <v>77</v>
      </c>
      <c r="BK481" s="219">
        <f>ROUND(I481*H481,2)</f>
        <v>0</v>
      </c>
      <c r="BL481" s="20" t="s">
        <v>121</v>
      </c>
      <c r="BM481" s="218" t="s">
        <v>635</v>
      </c>
    </row>
    <row r="482" s="13" customFormat="1">
      <c r="A482" s="13"/>
      <c r="B482" s="225"/>
      <c r="C482" s="226"/>
      <c r="D482" s="227" t="s">
        <v>124</v>
      </c>
      <c r="E482" s="228" t="s">
        <v>19</v>
      </c>
      <c r="F482" s="229" t="s">
        <v>77</v>
      </c>
      <c r="G482" s="226"/>
      <c r="H482" s="230">
        <v>1</v>
      </c>
      <c r="I482" s="231"/>
      <c r="J482" s="226"/>
      <c r="K482" s="226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124</v>
      </c>
      <c r="AU482" s="236" t="s">
        <v>79</v>
      </c>
      <c r="AV482" s="13" t="s">
        <v>79</v>
      </c>
      <c r="AW482" s="13" t="s">
        <v>31</v>
      </c>
      <c r="AX482" s="13" t="s">
        <v>69</v>
      </c>
      <c r="AY482" s="236" t="s">
        <v>114</v>
      </c>
    </row>
    <row r="483" s="14" customFormat="1">
      <c r="A483" s="14"/>
      <c r="B483" s="237"/>
      <c r="C483" s="238"/>
      <c r="D483" s="227" t="s">
        <v>124</v>
      </c>
      <c r="E483" s="239" t="s">
        <v>19</v>
      </c>
      <c r="F483" s="240" t="s">
        <v>127</v>
      </c>
      <c r="G483" s="238"/>
      <c r="H483" s="241">
        <v>1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124</v>
      </c>
      <c r="AU483" s="247" t="s">
        <v>79</v>
      </c>
      <c r="AV483" s="14" t="s">
        <v>121</v>
      </c>
      <c r="AW483" s="14" t="s">
        <v>31</v>
      </c>
      <c r="AX483" s="14" t="s">
        <v>77</v>
      </c>
      <c r="AY483" s="247" t="s">
        <v>114</v>
      </c>
    </row>
    <row r="484" s="12" customFormat="1" ht="22.8" customHeight="1">
      <c r="A484" s="12"/>
      <c r="B484" s="191"/>
      <c r="C484" s="192"/>
      <c r="D484" s="193" t="s">
        <v>68</v>
      </c>
      <c r="E484" s="205" t="s">
        <v>186</v>
      </c>
      <c r="F484" s="205" t="s">
        <v>784</v>
      </c>
      <c r="G484" s="192"/>
      <c r="H484" s="192"/>
      <c r="I484" s="195"/>
      <c r="J484" s="206">
        <f>BK484</f>
        <v>0</v>
      </c>
      <c r="K484" s="192"/>
      <c r="L484" s="197"/>
      <c r="M484" s="198"/>
      <c r="N484" s="199"/>
      <c r="O484" s="199"/>
      <c r="P484" s="200">
        <f>SUM(P485:P520)</f>
        <v>0</v>
      </c>
      <c r="Q484" s="199"/>
      <c r="R484" s="200">
        <f>SUM(R485:R520)</f>
        <v>0.51796659</v>
      </c>
      <c r="S484" s="199"/>
      <c r="T484" s="201">
        <f>SUM(T485:T520)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02" t="s">
        <v>77</v>
      </c>
      <c r="AT484" s="203" t="s">
        <v>68</v>
      </c>
      <c r="AU484" s="203" t="s">
        <v>77</v>
      </c>
      <c r="AY484" s="202" t="s">
        <v>114</v>
      </c>
      <c r="BK484" s="204">
        <f>SUM(BK485:BK520)</f>
        <v>0</v>
      </c>
    </row>
    <row r="485" s="2" customFormat="1" ht="33" customHeight="1">
      <c r="A485" s="41"/>
      <c r="B485" s="42"/>
      <c r="C485" s="207" t="s">
        <v>431</v>
      </c>
      <c r="D485" s="207" t="s">
        <v>116</v>
      </c>
      <c r="E485" s="208" t="s">
        <v>1039</v>
      </c>
      <c r="F485" s="209" t="s">
        <v>1040</v>
      </c>
      <c r="G485" s="210" t="s">
        <v>195</v>
      </c>
      <c r="H485" s="211">
        <v>4</v>
      </c>
      <c r="I485" s="212"/>
      <c r="J485" s="213">
        <f>ROUND(I485*H485,2)</f>
        <v>0</v>
      </c>
      <c r="K485" s="209" t="s">
        <v>19</v>
      </c>
      <c r="L485" s="47"/>
      <c r="M485" s="214" t="s">
        <v>19</v>
      </c>
      <c r="N485" s="215" t="s">
        <v>40</v>
      </c>
      <c r="O485" s="87"/>
      <c r="P485" s="216">
        <f>O485*H485</f>
        <v>0</v>
      </c>
      <c r="Q485" s="216">
        <v>0.1294826</v>
      </c>
      <c r="R485" s="216">
        <f>Q485*H485</f>
        <v>0.51793040000000001</v>
      </c>
      <c r="S485" s="216">
        <v>0</v>
      </c>
      <c r="T485" s="217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18" t="s">
        <v>121</v>
      </c>
      <c r="AT485" s="218" t="s">
        <v>116</v>
      </c>
      <c r="AU485" s="218" t="s">
        <v>79</v>
      </c>
      <c r="AY485" s="20" t="s">
        <v>114</v>
      </c>
      <c r="BE485" s="219">
        <f>IF(N485="základní",J485,0)</f>
        <v>0</v>
      </c>
      <c r="BF485" s="219">
        <f>IF(N485="snížená",J485,0)</f>
        <v>0</v>
      </c>
      <c r="BG485" s="219">
        <f>IF(N485="zákl. přenesená",J485,0)</f>
        <v>0</v>
      </c>
      <c r="BH485" s="219">
        <f>IF(N485="sníž. přenesená",J485,0)</f>
        <v>0</v>
      </c>
      <c r="BI485" s="219">
        <f>IF(N485="nulová",J485,0)</f>
        <v>0</v>
      </c>
      <c r="BJ485" s="20" t="s">
        <v>77</v>
      </c>
      <c r="BK485" s="219">
        <f>ROUND(I485*H485,2)</f>
        <v>0</v>
      </c>
      <c r="BL485" s="20" t="s">
        <v>121</v>
      </c>
      <c r="BM485" s="218" t="s">
        <v>639</v>
      </c>
    </row>
    <row r="486" s="13" customFormat="1">
      <c r="A486" s="13"/>
      <c r="B486" s="225"/>
      <c r="C486" s="226"/>
      <c r="D486" s="227" t="s">
        <v>124</v>
      </c>
      <c r="E486" s="228" t="s">
        <v>19</v>
      </c>
      <c r="F486" s="229" t="s">
        <v>121</v>
      </c>
      <c r="G486" s="226"/>
      <c r="H486" s="230">
        <v>4</v>
      </c>
      <c r="I486" s="231"/>
      <c r="J486" s="226"/>
      <c r="K486" s="226"/>
      <c r="L486" s="232"/>
      <c r="M486" s="233"/>
      <c r="N486" s="234"/>
      <c r="O486" s="234"/>
      <c r="P486" s="234"/>
      <c r="Q486" s="234"/>
      <c r="R486" s="234"/>
      <c r="S486" s="234"/>
      <c r="T486" s="23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6" t="s">
        <v>124</v>
      </c>
      <c r="AU486" s="236" t="s">
        <v>79</v>
      </c>
      <c r="AV486" s="13" t="s">
        <v>79</v>
      </c>
      <c r="AW486" s="13" t="s">
        <v>31</v>
      </c>
      <c r="AX486" s="13" t="s">
        <v>69</v>
      </c>
      <c r="AY486" s="236" t="s">
        <v>114</v>
      </c>
    </row>
    <row r="487" s="14" customFormat="1">
      <c r="A487" s="14"/>
      <c r="B487" s="237"/>
      <c r="C487" s="238"/>
      <c r="D487" s="227" t="s">
        <v>124</v>
      </c>
      <c r="E487" s="239" t="s">
        <v>19</v>
      </c>
      <c r="F487" s="240" t="s">
        <v>127</v>
      </c>
      <c r="G487" s="238"/>
      <c r="H487" s="241">
        <v>4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7" t="s">
        <v>124</v>
      </c>
      <c r="AU487" s="247" t="s">
        <v>79</v>
      </c>
      <c r="AV487" s="14" t="s">
        <v>121</v>
      </c>
      <c r="AW487" s="14" t="s">
        <v>31</v>
      </c>
      <c r="AX487" s="14" t="s">
        <v>77</v>
      </c>
      <c r="AY487" s="247" t="s">
        <v>114</v>
      </c>
    </row>
    <row r="488" s="2" customFormat="1" ht="24.15" customHeight="1">
      <c r="A488" s="41"/>
      <c r="B488" s="42"/>
      <c r="C488" s="207" t="s">
        <v>642</v>
      </c>
      <c r="D488" s="207" t="s">
        <v>116</v>
      </c>
      <c r="E488" s="208" t="s">
        <v>785</v>
      </c>
      <c r="F488" s="209" t="s">
        <v>1041</v>
      </c>
      <c r="G488" s="210" t="s">
        <v>195</v>
      </c>
      <c r="H488" s="211">
        <v>22</v>
      </c>
      <c r="I488" s="212"/>
      <c r="J488" s="213">
        <f>ROUND(I488*H488,2)</f>
        <v>0</v>
      </c>
      <c r="K488" s="209" t="s">
        <v>19</v>
      </c>
      <c r="L488" s="47"/>
      <c r="M488" s="214" t="s">
        <v>19</v>
      </c>
      <c r="N488" s="215" t="s">
        <v>40</v>
      </c>
      <c r="O488" s="87"/>
      <c r="P488" s="216">
        <f>O488*H488</f>
        <v>0</v>
      </c>
      <c r="Q488" s="216">
        <v>0</v>
      </c>
      <c r="R488" s="216">
        <f>Q488*H488</f>
        <v>0</v>
      </c>
      <c r="S488" s="216">
        <v>0</v>
      </c>
      <c r="T488" s="21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8" t="s">
        <v>121</v>
      </c>
      <c r="AT488" s="218" t="s">
        <v>116</v>
      </c>
      <c r="AU488" s="218" t="s">
        <v>79</v>
      </c>
      <c r="AY488" s="20" t="s">
        <v>114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20" t="s">
        <v>77</v>
      </c>
      <c r="BK488" s="219">
        <f>ROUND(I488*H488,2)</f>
        <v>0</v>
      </c>
      <c r="BL488" s="20" t="s">
        <v>121</v>
      </c>
      <c r="BM488" s="218" t="s">
        <v>645</v>
      </c>
    </row>
    <row r="489" s="13" customFormat="1">
      <c r="A489" s="13"/>
      <c r="B489" s="225"/>
      <c r="C489" s="226"/>
      <c r="D489" s="227" t="s">
        <v>124</v>
      </c>
      <c r="E489" s="228" t="s">
        <v>19</v>
      </c>
      <c r="F489" s="229" t="s">
        <v>203</v>
      </c>
      <c r="G489" s="226"/>
      <c r="H489" s="230">
        <v>22</v>
      </c>
      <c r="I489" s="231"/>
      <c r="J489" s="226"/>
      <c r="K489" s="226"/>
      <c r="L489" s="232"/>
      <c r="M489" s="233"/>
      <c r="N489" s="234"/>
      <c r="O489" s="234"/>
      <c r="P489" s="234"/>
      <c r="Q489" s="234"/>
      <c r="R489" s="234"/>
      <c r="S489" s="234"/>
      <c r="T489" s="23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6" t="s">
        <v>124</v>
      </c>
      <c r="AU489" s="236" t="s">
        <v>79</v>
      </c>
      <c r="AV489" s="13" t="s">
        <v>79</v>
      </c>
      <c r="AW489" s="13" t="s">
        <v>31</v>
      </c>
      <c r="AX489" s="13" t="s">
        <v>69</v>
      </c>
      <c r="AY489" s="236" t="s">
        <v>114</v>
      </c>
    </row>
    <row r="490" s="14" customFormat="1">
      <c r="A490" s="14"/>
      <c r="B490" s="237"/>
      <c r="C490" s="238"/>
      <c r="D490" s="227" t="s">
        <v>124</v>
      </c>
      <c r="E490" s="239" t="s">
        <v>19</v>
      </c>
      <c r="F490" s="240" t="s">
        <v>127</v>
      </c>
      <c r="G490" s="238"/>
      <c r="H490" s="241">
        <v>22</v>
      </c>
      <c r="I490" s="242"/>
      <c r="J490" s="238"/>
      <c r="K490" s="238"/>
      <c r="L490" s="243"/>
      <c r="M490" s="244"/>
      <c r="N490" s="245"/>
      <c r="O490" s="245"/>
      <c r="P490" s="245"/>
      <c r="Q490" s="245"/>
      <c r="R490" s="245"/>
      <c r="S490" s="245"/>
      <c r="T490" s="24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7" t="s">
        <v>124</v>
      </c>
      <c r="AU490" s="247" t="s">
        <v>79</v>
      </c>
      <c r="AV490" s="14" t="s">
        <v>121</v>
      </c>
      <c r="AW490" s="14" t="s">
        <v>31</v>
      </c>
      <c r="AX490" s="14" t="s">
        <v>77</v>
      </c>
      <c r="AY490" s="247" t="s">
        <v>114</v>
      </c>
    </row>
    <row r="491" s="2" customFormat="1" ht="16.5" customHeight="1">
      <c r="A491" s="41"/>
      <c r="B491" s="42"/>
      <c r="C491" s="207" t="s">
        <v>435</v>
      </c>
      <c r="D491" s="207" t="s">
        <v>116</v>
      </c>
      <c r="E491" s="208" t="s">
        <v>790</v>
      </c>
      <c r="F491" s="209" t="s">
        <v>791</v>
      </c>
      <c r="G491" s="210" t="s">
        <v>195</v>
      </c>
      <c r="H491" s="211">
        <v>22</v>
      </c>
      <c r="I491" s="212"/>
      <c r="J491" s="213">
        <f>ROUND(I491*H491,2)</f>
        <v>0</v>
      </c>
      <c r="K491" s="209" t="s">
        <v>120</v>
      </c>
      <c r="L491" s="47"/>
      <c r="M491" s="214" t="s">
        <v>19</v>
      </c>
      <c r="N491" s="215" t="s">
        <v>40</v>
      </c>
      <c r="O491" s="87"/>
      <c r="P491" s="216">
        <f>O491*H491</f>
        <v>0</v>
      </c>
      <c r="Q491" s="216">
        <v>1.6449999999999999E-06</v>
      </c>
      <c r="R491" s="216">
        <f>Q491*H491</f>
        <v>3.6189999999999997E-05</v>
      </c>
      <c r="S491" s="216">
        <v>0</v>
      </c>
      <c r="T491" s="217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8" t="s">
        <v>121</v>
      </c>
      <c r="AT491" s="218" t="s">
        <v>116</v>
      </c>
      <c r="AU491" s="218" t="s">
        <v>79</v>
      </c>
      <c r="AY491" s="20" t="s">
        <v>114</v>
      </c>
      <c r="BE491" s="219">
        <f>IF(N491="základní",J491,0)</f>
        <v>0</v>
      </c>
      <c r="BF491" s="219">
        <f>IF(N491="snížená",J491,0)</f>
        <v>0</v>
      </c>
      <c r="BG491" s="219">
        <f>IF(N491="zákl. přenesená",J491,0)</f>
        <v>0</v>
      </c>
      <c r="BH491" s="219">
        <f>IF(N491="sníž. přenesená",J491,0)</f>
        <v>0</v>
      </c>
      <c r="BI491" s="219">
        <f>IF(N491="nulová",J491,0)</f>
        <v>0</v>
      </c>
      <c r="BJ491" s="20" t="s">
        <v>77</v>
      </c>
      <c r="BK491" s="219">
        <f>ROUND(I491*H491,2)</f>
        <v>0</v>
      </c>
      <c r="BL491" s="20" t="s">
        <v>121</v>
      </c>
      <c r="BM491" s="218" t="s">
        <v>649</v>
      </c>
    </row>
    <row r="492" s="2" customFormat="1">
      <c r="A492" s="41"/>
      <c r="B492" s="42"/>
      <c r="C492" s="43"/>
      <c r="D492" s="220" t="s">
        <v>122</v>
      </c>
      <c r="E492" s="43"/>
      <c r="F492" s="221" t="s">
        <v>793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122</v>
      </c>
      <c r="AU492" s="20" t="s">
        <v>79</v>
      </c>
    </row>
    <row r="493" s="13" customFormat="1">
      <c r="A493" s="13"/>
      <c r="B493" s="225"/>
      <c r="C493" s="226"/>
      <c r="D493" s="227" t="s">
        <v>124</v>
      </c>
      <c r="E493" s="228" t="s">
        <v>19</v>
      </c>
      <c r="F493" s="229" t="s">
        <v>1042</v>
      </c>
      <c r="G493" s="226"/>
      <c r="H493" s="230">
        <v>22</v>
      </c>
      <c r="I493" s="231"/>
      <c r="J493" s="226"/>
      <c r="K493" s="226"/>
      <c r="L493" s="232"/>
      <c r="M493" s="233"/>
      <c r="N493" s="234"/>
      <c r="O493" s="234"/>
      <c r="P493" s="234"/>
      <c r="Q493" s="234"/>
      <c r="R493" s="234"/>
      <c r="S493" s="234"/>
      <c r="T493" s="23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6" t="s">
        <v>124</v>
      </c>
      <c r="AU493" s="236" t="s">
        <v>79</v>
      </c>
      <c r="AV493" s="13" t="s">
        <v>79</v>
      </c>
      <c r="AW493" s="13" t="s">
        <v>31</v>
      </c>
      <c r="AX493" s="13" t="s">
        <v>69</v>
      </c>
      <c r="AY493" s="236" t="s">
        <v>114</v>
      </c>
    </row>
    <row r="494" s="15" customFormat="1">
      <c r="A494" s="15"/>
      <c r="B494" s="248"/>
      <c r="C494" s="249"/>
      <c r="D494" s="227" t="s">
        <v>124</v>
      </c>
      <c r="E494" s="250" t="s">
        <v>19</v>
      </c>
      <c r="F494" s="251" t="s">
        <v>865</v>
      </c>
      <c r="G494" s="249"/>
      <c r="H494" s="252">
        <v>22</v>
      </c>
      <c r="I494" s="253"/>
      <c r="J494" s="249"/>
      <c r="K494" s="249"/>
      <c r="L494" s="254"/>
      <c r="M494" s="255"/>
      <c r="N494" s="256"/>
      <c r="O494" s="256"/>
      <c r="P494" s="256"/>
      <c r="Q494" s="256"/>
      <c r="R494" s="256"/>
      <c r="S494" s="256"/>
      <c r="T494" s="257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8" t="s">
        <v>124</v>
      </c>
      <c r="AU494" s="258" t="s">
        <v>79</v>
      </c>
      <c r="AV494" s="15" t="s">
        <v>133</v>
      </c>
      <c r="AW494" s="15" t="s">
        <v>31</v>
      </c>
      <c r="AX494" s="15" t="s">
        <v>69</v>
      </c>
      <c r="AY494" s="258" t="s">
        <v>114</v>
      </c>
    </row>
    <row r="495" s="14" customFormat="1">
      <c r="A495" s="14"/>
      <c r="B495" s="237"/>
      <c r="C495" s="238"/>
      <c r="D495" s="227" t="s">
        <v>124</v>
      </c>
      <c r="E495" s="239" t="s">
        <v>19</v>
      </c>
      <c r="F495" s="240" t="s">
        <v>127</v>
      </c>
      <c r="G495" s="238"/>
      <c r="H495" s="241">
        <v>22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7" t="s">
        <v>124</v>
      </c>
      <c r="AU495" s="247" t="s">
        <v>79</v>
      </c>
      <c r="AV495" s="14" t="s">
        <v>121</v>
      </c>
      <c r="AW495" s="14" t="s">
        <v>31</v>
      </c>
      <c r="AX495" s="14" t="s">
        <v>77</v>
      </c>
      <c r="AY495" s="247" t="s">
        <v>114</v>
      </c>
    </row>
    <row r="496" s="2" customFormat="1" ht="44.25" customHeight="1">
      <c r="A496" s="41"/>
      <c r="B496" s="42"/>
      <c r="C496" s="207" t="s">
        <v>652</v>
      </c>
      <c r="D496" s="207" t="s">
        <v>116</v>
      </c>
      <c r="E496" s="208" t="s">
        <v>1043</v>
      </c>
      <c r="F496" s="209" t="s">
        <v>1044</v>
      </c>
      <c r="G496" s="210" t="s">
        <v>195</v>
      </c>
      <c r="H496" s="211">
        <v>4</v>
      </c>
      <c r="I496" s="212"/>
      <c r="J496" s="213">
        <f>ROUND(I496*H496,2)</f>
        <v>0</v>
      </c>
      <c r="K496" s="209" t="s">
        <v>120</v>
      </c>
      <c r="L496" s="47"/>
      <c r="M496" s="214" t="s">
        <v>19</v>
      </c>
      <c r="N496" s="215" t="s">
        <v>40</v>
      </c>
      <c r="O496" s="87"/>
      <c r="P496" s="216">
        <f>O496*H496</f>
        <v>0</v>
      </c>
      <c r="Q496" s="216">
        <v>0</v>
      </c>
      <c r="R496" s="216">
        <f>Q496*H496</f>
        <v>0</v>
      </c>
      <c r="S496" s="216">
        <v>0</v>
      </c>
      <c r="T496" s="217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8" t="s">
        <v>121</v>
      </c>
      <c r="AT496" s="218" t="s">
        <v>116</v>
      </c>
      <c r="AU496" s="218" t="s">
        <v>79</v>
      </c>
      <c r="AY496" s="20" t="s">
        <v>114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20" t="s">
        <v>77</v>
      </c>
      <c r="BK496" s="219">
        <f>ROUND(I496*H496,2)</f>
        <v>0</v>
      </c>
      <c r="BL496" s="20" t="s">
        <v>121</v>
      </c>
      <c r="BM496" s="218" t="s">
        <v>655</v>
      </c>
    </row>
    <row r="497" s="2" customFormat="1">
      <c r="A497" s="41"/>
      <c r="B497" s="42"/>
      <c r="C497" s="43"/>
      <c r="D497" s="220" t="s">
        <v>122</v>
      </c>
      <c r="E497" s="43"/>
      <c r="F497" s="221" t="s">
        <v>1045</v>
      </c>
      <c r="G497" s="43"/>
      <c r="H497" s="43"/>
      <c r="I497" s="222"/>
      <c r="J497" s="43"/>
      <c r="K497" s="43"/>
      <c r="L497" s="47"/>
      <c r="M497" s="223"/>
      <c r="N497" s="22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122</v>
      </c>
      <c r="AU497" s="20" t="s">
        <v>79</v>
      </c>
    </row>
    <row r="498" s="13" customFormat="1">
      <c r="A498" s="13"/>
      <c r="B498" s="225"/>
      <c r="C498" s="226"/>
      <c r="D498" s="227" t="s">
        <v>124</v>
      </c>
      <c r="E498" s="228" t="s">
        <v>19</v>
      </c>
      <c r="F498" s="229" t="s">
        <v>121</v>
      </c>
      <c r="G498" s="226"/>
      <c r="H498" s="230">
        <v>4</v>
      </c>
      <c r="I498" s="231"/>
      <c r="J498" s="226"/>
      <c r="K498" s="226"/>
      <c r="L498" s="232"/>
      <c r="M498" s="233"/>
      <c r="N498" s="234"/>
      <c r="O498" s="234"/>
      <c r="P498" s="234"/>
      <c r="Q498" s="234"/>
      <c r="R498" s="234"/>
      <c r="S498" s="234"/>
      <c r="T498" s="23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6" t="s">
        <v>124</v>
      </c>
      <c r="AU498" s="236" t="s">
        <v>79</v>
      </c>
      <c r="AV498" s="13" t="s">
        <v>79</v>
      </c>
      <c r="AW498" s="13" t="s">
        <v>31</v>
      </c>
      <c r="AX498" s="13" t="s">
        <v>69</v>
      </c>
      <c r="AY498" s="236" t="s">
        <v>114</v>
      </c>
    </row>
    <row r="499" s="14" customFormat="1">
      <c r="A499" s="14"/>
      <c r="B499" s="237"/>
      <c r="C499" s="238"/>
      <c r="D499" s="227" t="s">
        <v>124</v>
      </c>
      <c r="E499" s="239" t="s">
        <v>19</v>
      </c>
      <c r="F499" s="240" t="s">
        <v>127</v>
      </c>
      <c r="G499" s="238"/>
      <c r="H499" s="241">
        <v>4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7" t="s">
        <v>124</v>
      </c>
      <c r="AU499" s="247" t="s">
        <v>79</v>
      </c>
      <c r="AV499" s="14" t="s">
        <v>121</v>
      </c>
      <c r="AW499" s="14" t="s">
        <v>31</v>
      </c>
      <c r="AX499" s="14" t="s">
        <v>77</v>
      </c>
      <c r="AY499" s="247" t="s">
        <v>114</v>
      </c>
    </row>
    <row r="500" s="2" customFormat="1" ht="37.8" customHeight="1">
      <c r="A500" s="41"/>
      <c r="B500" s="42"/>
      <c r="C500" s="207" t="s">
        <v>440</v>
      </c>
      <c r="D500" s="207" t="s">
        <v>116</v>
      </c>
      <c r="E500" s="208" t="s">
        <v>800</v>
      </c>
      <c r="F500" s="209" t="s">
        <v>801</v>
      </c>
      <c r="G500" s="210" t="s">
        <v>119</v>
      </c>
      <c r="H500" s="211">
        <v>2.6299999999999999</v>
      </c>
      <c r="I500" s="212"/>
      <c r="J500" s="213">
        <f>ROUND(I500*H500,2)</f>
        <v>0</v>
      </c>
      <c r="K500" s="209" t="s">
        <v>120</v>
      </c>
      <c r="L500" s="47"/>
      <c r="M500" s="214" t="s">
        <v>19</v>
      </c>
      <c r="N500" s="215" t="s">
        <v>40</v>
      </c>
      <c r="O500" s="87"/>
      <c r="P500" s="216">
        <f>O500*H500</f>
        <v>0</v>
      </c>
      <c r="Q500" s="216">
        <v>0</v>
      </c>
      <c r="R500" s="216">
        <f>Q500*H500</f>
        <v>0</v>
      </c>
      <c r="S500" s="216">
        <v>0</v>
      </c>
      <c r="T500" s="217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8" t="s">
        <v>121</v>
      </c>
      <c r="AT500" s="218" t="s">
        <v>116</v>
      </c>
      <c r="AU500" s="218" t="s">
        <v>79</v>
      </c>
      <c r="AY500" s="20" t="s">
        <v>114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20" t="s">
        <v>77</v>
      </c>
      <c r="BK500" s="219">
        <f>ROUND(I500*H500,2)</f>
        <v>0</v>
      </c>
      <c r="BL500" s="20" t="s">
        <v>121</v>
      </c>
      <c r="BM500" s="218" t="s">
        <v>659</v>
      </c>
    </row>
    <row r="501" s="2" customFormat="1">
      <c r="A501" s="41"/>
      <c r="B501" s="42"/>
      <c r="C501" s="43"/>
      <c r="D501" s="220" t="s">
        <v>122</v>
      </c>
      <c r="E501" s="43"/>
      <c r="F501" s="221" t="s">
        <v>803</v>
      </c>
      <c r="G501" s="43"/>
      <c r="H501" s="43"/>
      <c r="I501" s="222"/>
      <c r="J501" s="43"/>
      <c r="K501" s="43"/>
      <c r="L501" s="47"/>
      <c r="M501" s="223"/>
      <c r="N501" s="224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122</v>
      </c>
      <c r="AU501" s="20" t="s">
        <v>79</v>
      </c>
    </row>
    <row r="502" s="13" customFormat="1">
      <c r="A502" s="13"/>
      <c r="B502" s="225"/>
      <c r="C502" s="226"/>
      <c r="D502" s="227" t="s">
        <v>124</v>
      </c>
      <c r="E502" s="228" t="s">
        <v>19</v>
      </c>
      <c r="F502" s="229" t="s">
        <v>855</v>
      </c>
      <c r="G502" s="226"/>
      <c r="H502" s="230">
        <v>2.6299999999999999</v>
      </c>
      <c r="I502" s="231"/>
      <c r="J502" s="226"/>
      <c r="K502" s="226"/>
      <c r="L502" s="232"/>
      <c r="M502" s="233"/>
      <c r="N502" s="234"/>
      <c r="O502" s="234"/>
      <c r="P502" s="234"/>
      <c r="Q502" s="234"/>
      <c r="R502" s="234"/>
      <c r="S502" s="234"/>
      <c r="T502" s="23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6" t="s">
        <v>124</v>
      </c>
      <c r="AU502" s="236" t="s">
        <v>79</v>
      </c>
      <c r="AV502" s="13" t="s">
        <v>79</v>
      </c>
      <c r="AW502" s="13" t="s">
        <v>31</v>
      </c>
      <c r="AX502" s="13" t="s">
        <v>69</v>
      </c>
      <c r="AY502" s="236" t="s">
        <v>114</v>
      </c>
    </row>
    <row r="503" s="14" customFormat="1">
      <c r="A503" s="14"/>
      <c r="B503" s="237"/>
      <c r="C503" s="238"/>
      <c r="D503" s="227" t="s">
        <v>124</v>
      </c>
      <c r="E503" s="239" t="s">
        <v>19</v>
      </c>
      <c r="F503" s="240" t="s">
        <v>127</v>
      </c>
      <c r="G503" s="238"/>
      <c r="H503" s="241">
        <v>2.6299999999999999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7" t="s">
        <v>124</v>
      </c>
      <c r="AU503" s="247" t="s">
        <v>79</v>
      </c>
      <c r="AV503" s="14" t="s">
        <v>121</v>
      </c>
      <c r="AW503" s="14" t="s">
        <v>31</v>
      </c>
      <c r="AX503" s="14" t="s">
        <v>77</v>
      </c>
      <c r="AY503" s="247" t="s">
        <v>114</v>
      </c>
    </row>
    <row r="504" s="2" customFormat="1" ht="24.15" customHeight="1">
      <c r="A504" s="41"/>
      <c r="B504" s="42"/>
      <c r="C504" s="207" t="s">
        <v>662</v>
      </c>
      <c r="D504" s="207" t="s">
        <v>116</v>
      </c>
      <c r="E504" s="208" t="s">
        <v>819</v>
      </c>
      <c r="F504" s="209" t="s">
        <v>820</v>
      </c>
      <c r="G504" s="210" t="s">
        <v>355</v>
      </c>
      <c r="H504" s="211">
        <v>51.220999999999997</v>
      </c>
      <c r="I504" s="212"/>
      <c r="J504" s="213">
        <f>ROUND(I504*H504,2)</f>
        <v>0</v>
      </c>
      <c r="K504" s="209" t="s">
        <v>120</v>
      </c>
      <c r="L504" s="47"/>
      <c r="M504" s="214" t="s">
        <v>19</v>
      </c>
      <c r="N504" s="215" t="s">
        <v>40</v>
      </c>
      <c r="O504" s="87"/>
      <c r="P504" s="216">
        <f>O504*H504</f>
        <v>0</v>
      </c>
      <c r="Q504" s="216">
        <v>0</v>
      </c>
      <c r="R504" s="216">
        <f>Q504*H504</f>
        <v>0</v>
      </c>
      <c r="S504" s="216">
        <v>0</v>
      </c>
      <c r="T504" s="217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8" t="s">
        <v>121</v>
      </c>
      <c r="AT504" s="218" t="s">
        <v>116</v>
      </c>
      <c r="AU504" s="218" t="s">
        <v>79</v>
      </c>
      <c r="AY504" s="20" t="s">
        <v>114</v>
      </c>
      <c r="BE504" s="219">
        <f>IF(N504="základní",J504,0)</f>
        <v>0</v>
      </c>
      <c r="BF504" s="219">
        <f>IF(N504="snížená",J504,0)</f>
        <v>0</v>
      </c>
      <c r="BG504" s="219">
        <f>IF(N504="zákl. přenesená",J504,0)</f>
        <v>0</v>
      </c>
      <c r="BH504" s="219">
        <f>IF(N504="sníž. přenesená",J504,0)</f>
        <v>0</v>
      </c>
      <c r="BI504" s="219">
        <f>IF(N504="nulová",J504,0)</f>
        <v>0</v>
      </c>
      <c r="BJ504" s="20" t="s">
        <v>77</v>
      </c>
      <c r="BK504" s="219">
        <f>ROUND(I504*H504,2)</f>
        <v>0</v>
      </c>
      <c r="BL504" s="20" t="s">
        <v>121</v>
      </c>
      <c r="BM504" s="218" t="s">
        <v>665</v>
      </c>
    </row>
    <row r="505" s="2" customFormat="1">
      <c r="A505" s="41"/>
      <c r="B505" s="42"/>
      <c r="C505" s="43"/>
      <c r="D505" s="220" t="s">
        <v>122</v>
      </c>
      <c r="E505" s="43"/>
      <c r="F505" s="221" t="s">
        <v>822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122</v>
      </c>
      <c r="AU505" s="20" t="s">
        <v>79</v>
      </c>
    </row>
    <row r="506" s="13" customFormat="1">
      <c r="A506" s="13"/>
      <c r="B506" s="225"/>
      <c r="C506" s="226"/>
      <c r="D506" s="227" t="s">
        <v>124</v>
      </c>
      <c r="E506" s="228" t="s">
        <v>19</v>
      </c>
      <c r="F506" s="229" t="s">
        <v>1046</v>
      </c>
      <c r="G506" s="226"/>
      <c r="H506" s="230">
        <v>51.220999999999997</v>
      </c>
      <c r="I506" s="231"/>
      <c r="J506" s="226"/>
      <c r="K506" s="226"/>
      <c r="L506" s="232"/>
      <c r="M506" s="233"/>
      <c r="N506" s="234"/>
      <c r="O506" s="234"/>
      <c r="P506" s="234"/>
      <c r="Q506" s="234"/>
      <c r="R506" s="234"/>
      <c r="S506" s="234"/>
      <c r="T506" s="23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6" t="s">
        <v>124</v>
      </c>
      <c r="AU506" s="236" t="s">
        <v>79</v>
      </c>
      <c r="AV506" s="13" t="s">
        <v>79</v>
      </c>
      <c r="AW506" s="13" t="s">
        <v>31</v>
      </c>
      <c r="AX506" s="13" t="s">
        <v>69</v>
      </c>
      <c r="AY506" s="236" t="s">
        <v>114</v>
      </c>
    </row>
    <row r="507" s="14" customFormat="1">
      <c r="A507" s="14"/>
      <c r="B507" s="237"/>
      <c r="C507" s="238"/>
      <c r="D507" s="227" t="s">
        <v>124</v>
      </c>
      <c r="E507" s="239" t="s">
        <v>19</v>
      </c>
      <c r="F507" s="240" t="s">
        <v>127</v>
      </c>
      <c r="G507" s="238"/>
      <c r="H507" s="241">
        <v>51.220999999999997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7" t="s">
        <v>124</v>
      </c>
      <c r="AU507" s="247" t="s">
        <v>79</v>
      </c>
      <c r="AV507" s="14" t="s">
        <v>121</v>
      </c>
      <c r="AW507" s="14" t="s">
        <v>31</v>
      </c>
      <c r="AX507" s="14" t="s">
        <v>77</v>
      </c>
      <c r="AY507" s="247" t="s">
        <v>114</v>
      </c>
    </row>
    <row r="508" s="2" customFormat="1" ht="24.15" customHeight="1">
      <c r="A508" s="41"/>
      <c r="B508" s="42"/>
      <c r="C508" s="207" t="s">
        <v>445</v>
      </c>
      <c r="D508" s="207" t="s">
        <v>116</v>
      </c>
      <c r="E508" s="208" t="s">
        <v>825</v>
      </c>
      <c r="F508" s="209" t="s">
        <v>826</v>
      </c>
      <c r="G508" s="210" t="s">
        <v>355</v>
      </c>
      <c r="H508" s="211">
        <v>1125.433</v>
      </c>
      <c r="I508" s="212"/>
      <c r="J508" s="213">
        <f>ROUND(I508*H508,2)</f>
        <v>0</v>
      </c>
      <c r="K508" s="209" t="s">
        <v>120</v>
      </c>
      <c r="L508" s="47"/>
      <c r="M508" s="214" t="s">
        <v>19</v>
      </c>
      <c r="N508" s="215" t="s">
        <v>40</v>
      </c>
      <c r="O508" s="87"/>
      <c r="P508" s="216">
        <f>O508*H508</f>
        <v>0</v>
      </c>
      <c r="Q508" s="216">
        <v>0</v>
      </c>
      <c r="R508" s="216">
        <f>Q508*H508</f>
        <v>0</v>
      </c>
      <c r="S508" s="216">
        <v>0</v>
      </c>
      <c r="T508" s="217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8" t="s">
        <v>121</v>
      </c>
      <c r="AT508" s="218" t="s">
        <v>116</v>
      </c>
      <c r="AU508" s="218" t="s">
        <v>79</v>
      </c>
      <c r="AY508" s="20" t="s">
        <v>114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20" t="s">
        <v>77</v>
      </c>
      <c r="BK508" s="219">
        <f>ROUND(I508*H508,2)</f>
        <v>0</v>
      </c>
      <c r="BL508" s="20" t="s">
        <v>121</v>
      </c>
      <c r="BM508" s="218" t="s">
        <v>668</v>
      </c>
    </row>
    <row r="509" s="2" customFormat="1">
      <c r="A509" s="41"/>
      <c r="B509" s="42"/>
      <c r="C509" s="43"/>
      <c r="D509" s="220" t="s">
        <v>122</v>
      </c>
      <c r="E509" s="43"/>
      <c r="F509" s="221" t="s">
        <v>828</v>
      </c>
      <c r="G509" s="43"/>
      <c r="H509" s="43"/>
      <c r="I509" s="222"/>
      <c r="J509" s="43"/>
      <c r="K509" s="43"/>
      <c r="L509" s="47"/>
      <c r="M509" s="223"/>
      <c r="N509" s="22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122</v>
      </c>
      <c r="AU509" s="20" t="s">
        <v>79</v>
      </c>
    </row>
    <row r="510" s="13" customFormat="1">
      <c r="A510" s="13"/>
      <c r="B510" s="225"/>
      <c r="C510" s="226"/>
      <c r="D510" s="227" t="s">
        <v>124</v>
      </c>
      <c r="E510" s="228" t="s">
        <v>19</v>
      </c>
      <c r="F510" s="229" t="s">
        <v>1047</v>
      </c>
      <c r="G510" s="226"/>
      <c r="H510" s="230">
        <v>1043.5329999999999</v>
      </c>
      <c r="I510" s="231"/>
      <c r="J510" s="226"/>
      <c r="K510" s="226"/>
      <c r="L510" s="232"/>
      <c r="M510" s="233"/>
      <c r="N510" s="234"/>
      <c r="O510" s="234"/>
      <c r="P510" s="234"/>
      <c r="Q510" s="234"/>
      <c r="R510" s="234"/>
      <c r="S510" s="234"/>
      <c r="T510" s="23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6" t="s">
        <v>124</v>
      </c>
      <c r="AU510" s="236" t="s">
        <v>79</v>
      </c>
      <c r="AV510" s="13" t="s">
        <v>79</v>
      </c>
      <c r="AW510" s="13" t="s">
        <v>31</v>
      </c>
      <c r="AX510" s="13" t="s">
        <v>69</v>
      </c>
      <c r="AY510" s="236" t="s">
        <v>114</v>
      </c>
    </row>
    <row r="511" s="13" customFormat="1">
      <c r="A511" s="13"/>
      <c r="B511" s="225"/>
      <c r="C511" s="226"/>
      <c r="D511" s="227" t="s">
        <v>124</v>
      </c>
      <c r="E511" s="228" t="s">
        <v>19</v>
      </c>
      <c r="F511" s="229" t="s">
        <v>1048</v>
      </c>
      <c r="G511" s="226"/>
      <c r="H511" s="230">
        <v>81.900000000000006</v>
      </c>
      <c r="I511" s="231"/>
      <c r="J511" s="226"/>
      <c r="K511" s="226"/>
      <c r="L511" s="232"/>
      <c r="M511" s="233"/>
      <c r="N511" s="234"/>
      <c r="O511" s="234"/>
      <c r="P511" s="234"/>
      <c r="Q511" s="234"/>
      <c r="R511" s="234"/>
      <c r="S511" s="234"/>
      <c r="T511" s="23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6" t="s">
        <v>124</v>
      </c>
      <c r="AU511" s="236" t="s">
        <v>79</v>
      </c>
      <c r="AV511" s="13" t="s">
        <v>79</v>
      </c>
      <c r="AW511" s="13" t="s">
        <v>31</v>
      </c>
      <c r="AX511" s="13" t="s">
        <v>69</v>
      </c>
      <c r="AY511" s="236" t="s">
        <v>114</v>
      </c>
    </row>
    <row r="512" s="14" customFormat="1">
      <c r="A512" s="14"/>
      <c r="B512" s="237"/>
      <c r="C512" s="238"/>
      <c r="D512" s="227" t="s">
        <v>124</v>
      </c>
      <c r="E512" s="239" t="s">
        <v>19</v>
      </c>
      <c r="F512" s="240" t="s">
        <v>127</v>
      </c>
      <c r="G512" s="238"/>
      <c r="H512" s="241">
        <v>1125.433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7" t="s">
        <v>124</v>
      </c>
      <c r="AU512" s="247" t="s">
        <v>79</v>
      </c>
      <c r="AV512" s="14" t="s">
        <v>121</v>
      </c>
      <c r="AW512" s="14" t="s">
        <v>31</v>
      </c>
      <c r="AX512" s="14" t="s">
        <v>77</v>
      </c>
      <c r="AY512" s="247" t="s">
        <v>114</v>
      </c>
    </row>
    <row r="513" s="2" customFormat="1" ht="24.15" customHeight="1">
      <c r="A513" s="41"/>
      <c r="B513" s="42"/>
      <c r="C513" s="207" t="s">
        <v>670</v>
      </c>
      <c r="D513" s="207" t="s">
        <v>116</v>
      </c>
      <c r="E513" s="208" t="s">
        <v>831</v>
      </c>
      <c r="F513" s="209" t="s">
        <v>832</v>
      </c>
      <c r="G513" s="210" t="s">
        <v>355</v>
      </c>
      <c r="H513" s="211">
        <v>45.371000000000002</v>
      </c>
      <c r="I513" s="212"/>
      <c r="J513" s="213">
        <f>ROUND(I513*H513,2)</f>
        <v>0</v>
      </c>
      <c r="K513" s="209" t="s">
        <v>120</v>
      </c>
      <c r="L513" s="47"/>
      <c r="M513" s="214" t="s">
        <v>19</v>
      </c>
      <c r="N513" s="215" t="s">
        <v>40</v>
      </c>
      <c r="O513" s="87"/>
      <c r="P513" s="216">
        <f>O513*H513</f>
        <v>0</v>
      </c>
      <c r="Q513" s="216">
        <v>0</v>
      </c>
      <c r="R513" s="216">
        <f>Q513*H513</f>
        <v>0</v>
      </c>
      <c r="S513" s="216">
        <v>0</v>
      </c>
      <c r="T513" s="21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8" t="s">
        <v>121</v>
      </c>
      <c r="AT513" s="218" t="s">
        <v>116</v>
      </c>
      <c r="AU513" s="218" t="s">
        <v>79</v>
      </c>
      <c r="AY513" s="20" t="s">
        <v>114</v>
      </c>
      <c r="BE513" s="219">
        <f>IF(N513="základní",J513,0)</f>
        <v>0</v>
      </c>
      <c r="BF513" s="219">
        <f>IF(N513="snížená",J513,0)</f>
        <v>0</v>
      </c>
      <c r="BG513" s="219">
        <f>IF(N513="zákl. přenesená",J513,0)</f>
        <v>0</v>
      </c>
      <c r="BH513" s="219">
        <f>IF(N513="sníž. přenesená",J513,0)</f>
        <v>0</v>
      </c>
      <c r="BI513" s="219">
        <f>IF(N513="nulová",J513,0)</f>
        <v>0</v>
      </c>
      <c r="BJ513" s="20" t="s">
        <v>77</v>
      </c>
      <c r="BK513" s="219">
        <f>ROUND(I513*H513,2)</f>
        <v>0</v>
      </c>
      <c r="BL513" s="20" t="s">
        <v>121</v>
      </c>
      <c r="BM513" s="218" t="s">
        <v>673</v>
      </c>
    </row>
    <row r="514" s="2" customFormat="1">
      <c r="A514" s="41"/>
      <c r="B514" s="42"/>
      <c r="C514" s="43"/>
      <c r="D514" s="220" t="s">
        <v>122</v>
      </c>
      <c r="E514" s="43"/>
      <c r="F514" s="221" t="s">
        <v>834</v>
      </c>
      <c r="G514" s="43"/>
      <c r="H514" s="43"/>
      <c r="I514" s="222"/>
      <c r="J514" s="43"/>
      <c r="K514" s="43"/>
      <c r="L514" s="47"/>
      <c r="M514" s="223"/>
      <c r="N514" s="22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122</v>
      </c>
      <c r="AU514" s="20" t="s">
        <v>79</v>
      </c>
    </row>
    <row r="515" s="13" customFormat="1">
      <c r="A515" s="13"/>
      <c r="B515" s="225"/>
      <c r="C515" s="226"/>
      <c r="D515" s="227" t="s">
        <v>124</v>
      </c>
      <c r="E515" s="228" t="s">
        <v>19</v>
      </c>
      <c r="F515" s="229" t="s">
        <v>1049</v>
      </c>
      <c r="G515" s="226"/>
      <c r="H515" s="230">
        <v>45.371000000000002</v>
      </c>
      <c r="I515" s="231"/>
      <c r="J515" s="226"/>
      <c r="K515" s="226"/>
      <c r="L515" s="232"/>
      <c r="M515" s="233"/>
      <c r="N515" s="234"/>
      <c r="O515" s="234"/>
      <c r="P515" s="234"/>
      <c r="Q515" s="234"/>
      <c r="R515" s="234"/>
      <c r="S515" s="234"/>
      <c r="T515" s="23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6" t="s">
        <v>124</v>
      </c>
      <c r="AU515" s="236" t="s">
        <v>79</v>
      </c>
      <c r="AV515" s="13" t="s">
        <v>79</v>
      </c>
      <c r="AW515" s="13" t="s">
        <v>31</v>
      </c>
      <c r="AX515" s="13" t="s">
        <v>69</v>
      </c>
      <c r="AY515" s="236" t="s">
        <v>114</v>
      </c>
    </row>
    <row r="516" s="14" customFormat="1">
      <c r="A516" s="14"/>
      <c r="B516" s="237"/>
      <c r="C516" s="238"/>
      <c r="D516" s="227" t="s">
        <v>124</v>
      </c>
      <c r="E516" s="239" t="s">
        <v>19</v>
      </c>
      <c r="F516" s="240" t="s">
        <v>127</v>
      </c>
      <c r="G516" s="238"/>
      <c r="H516" s="241">
        <v>45.371000000000002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7" t="s">
        <v>124</v>
      </c>
      <c r="AU516" s="247" t="s">
        <v>79</v>
      </c>
      <c r="AV516" s="14" t="s">
        <v>121</v>
      </c>
      <c r="AW516" s="14" t="s">
        <v>31</v>
      </c>
      <c r="AX516" s="14" t="s">
        <v>77</v>
      </c>
      <c r="AY516" s="247" t="s">
        <v>114</v>
      </c>
    </row>
    <row r="517" s="2" customFormat="1" ht="24.15" customHeight="1">
      <c r="A517" s="41"/>
      <c r="B517" s="42"/>
      <c r="C517" s="207" t="s">
        <v>452</v>
      </c>
      <c r="D517" s="207" t="s">
        <v>116</v>
      </c>
      <c r="E517" s="208" t="s">
        <v>837</v>
      </c>
      <c r="F517" s="209" t="s">
        <v>838</v>
      </c>
      <c r="G517" s="210" t="s">
        <v>355</v>
      </c>
      <c r="H517" s="211">
        <v>5.8499999999999996</v>
      </c>
      <c r="I517" s="212"/>
      <c r="J517" s="213">
        <f>ROUND(I517*H517,2)</f>
        <v>0</v>
      </c>
      <c r="K517" s="209" t="s">
        <v>120</v>
      </c>
      <c r="L517" s="47"/>
      <c r="M517" s="214" t="s">
        <v>19</v>
      </c>
      <c r="N517" s="215" t="s">
        <v>40</v>
      </c>
      <c r="O517" s="87"/>
      <c r="P517" s="216">
        <f>O517*H517</f>
        <v>0</v>
      </c>
      <c r="Q517" s="216">
        <v>0</v>
      </c>
      <c r="R517" s="216">
        <f>Q517*H517</f>
        <v>0</v>
      </c>
      <c r="S517" s="216">
        <v>0</v>
      </c>
      <c r="T517" s="217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8" t="s">
        <v>121</v>
      </c>
      <c r="AT517" s="218" t="s">
        <v>116</v>
      </c>
      <c r="AU517" s="218" t="s">
        <v>79</v>
      </c>
      <c r="AY517" s="20" t="s">
        <v>114</v>
      </c>
      <c r="BE517" s="219">
        <f>IF(N517="základní",J517,0)</f>
        <v>0</v>
      </c>
      <c r="BF517" s="219">
        <f>IF(N517="snížená",J517,0)</f>
        <v>0</v>
      </c>
      <c r="BG517" s="219">
        <f>IF(N517="zákl. přenesená",J517,0)</f>
        <v>0</v>
      </c>
      <c r="BH517" s="219">
        <f>IF(N517="sníž. přenesená",J517,0)</f>
        <v>0</v>
      </c>
      <c r="BI517" s="219">
        <f>IF(N517="nulová",J517,0)</f>
        <v>0</v>
      </c>
      <c r="BJ517" s="20" t="s">
        <v>77</v>
      </c>
      <c r="BK517" s="219">
        <f>ROUND(I517*H517,2)</f>
        <v>0</v>
      </c>
      <c r="BL517" s="20" t="s">
        <v>121</v>
      </c>
      <c r="BM517" s="218" t="s">
        <v>677</v>
      </c>
    </row>
    <row r="518" s="2" customFormat="1">
      <c r="A518" s="41"/>
      <c r="B518" s="42"/>
      <c r="C518" s="43"/>
      <c r="D518" s="220" t="s">
        <v>122</v>
      </c>
      <c r="E518" s="43"/>
      <c r="F518" s="221" t="s">
        <v>840</v>
      </c>
      <c r="G518" s="43"/>
      <c r="H518" s="43"/>
      <c r="I518" s="222"/>
      <c r="J518" s="43"/>
      <c r="K518" s="43"/>
      <c r="L518" s="47"/>
      <c r="M518" s="223"/>
      <c r="N518" s="224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122</v>
      </c>
      <c r="AU518" s="20" t="s">
        <v>79</v>
      </c>
    </row>
    <row r="519" s="13" customFormat="1">
      <c r="A519" s="13"/>
      <c r="B519" s="225"/>
      <c r="C519" s="226"/>
      <c r="D519" s="227" t="s">
        <v>124</v>
      </c>
      <c r="E519" s="228" t="s">
        <v>19</v>
      </c>
      <c r="F519" s="229" t="s">
        <v>1050</v>
      </c>
      <c r="G519" s="226"/>
      <c r="H519" s="230">
        <v>5.8499999999999996</v>
      </c>
      <c r="I519" s="231"/>
      <c r="J519" s="226"/>
      <c r="K519" s="226"/>
      <c r="L519" s="232"/>
      <c r="M519" s="233"/>
      <c r="N519" s="234"/>
      <c r="O519" s="234"/>
      <c r="P519" s="234"/>
      <c r="Q519" s="234"/>
      <c r="R519" s="234"/>
      <c r="S519" s="234"/>
      <c r="T519" s="23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6" t="s">
        <v>124</v>
      </c>
      <c r="AU519" s="236" t="s">
        <v>79</v>
      </c>
      <c r="AV519" s="13" t="s">
        <v>79</v>
      </c>
      <c r="AW519" s="13" t="s">
        <v>31</v>
      </c>
      <c r="AX519" s="13" t="s">
        <v>69</v>
      </c>
      <c r="AY519" s="236" t="s">
        <v>114</v>
      </c>
    </row>
    <row r="520" s="14" customFormat="1">
      <c r="A520" s="14"/>
      <c r="B520" s="237"/>
      <c r="C520" s="238"/>
      <c r="D520" s="227" t="s">
        <v>124</v>
      </c>
      <c r="E520" s="239" t="s">
        <v>19</v>
      </c>
      <c r="F520" s="240" t="s">
        <v>127</v>
      </c>
      <c r="G520" s="238"/>
      <c r="H520" s="241">
        <v>5.8499999999999996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7" t="s">
        <v>124</v>
      </c>
      <c r="AU520" s="247" t="s">
        <v>79</v>
      </c>
      <c r="AV520" s="14" t="s">
        <v>121</v>
      </c>
      <c r="AW520" s="14" t="s">
        <v>31</v>
      </c>
      <c r="AX520" s="14" t="s">
        <v>77</v>
      </c>
      <c r="AY520" s="247" t="s">
        <v>114</v>
      </c>
    </row>
    <row r="521" s="12" customFormat="1" ht="22.8" customHeight="1">
      <c r="A521" s="12"/>
      <c r="B521" s="191"/>
      <c r="C521" s="192"/>
      <c r="D521" s="193" t="s">
        <v>68</v>
      </c>
      <c r="E521" s="205" t="s">
        <v>842</v>
      </c>
      <c r="F521" s="205" t="s">
        <v>843</v>
      </c>
      <c r="G521" s="192"/>
      <c r="H521" s="192"/>
      <c r="I521" s="195"/>
      <c r="J521" s="206">
        <f>BK521</f>
        <v>0</v>
      </c>
      <c r="K521" s="192"/>
      <c r="L521" s="197"/>
      <c r="M521" s="198"/>
      <c r="N521" s="199"/>
      <c r="O521" s="199"/>
      <c r="P521" s="200">
        <f>SUM(P522:P525)</f>
        <v>0</v>
      </c>
      <c r="Q521" s="199"/>
      <c r="R521" s="200">
        <f>SUM(R522:R525)</f>
        <v>0</v>
      </c>
      <c r="S521" s="199"/>
      <c r="T521" s="201">
        <f>SUM(T522:T525)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2" t="s">
        <v>77</v>
      </c>
      <c r="AT521" s="203" t="s">
        <v>68</v>
      </c>
      <c r="AU521" s="203" t="s">
        <v>77</v>
      </c>
      <c r="AY521" s="202" t="s">
        <v>114</v>
      </c>
      <c r="BK521" s="204">
        <f>SUM(BK522:BK525)</f>
        <v>0</v>
      </c>
    </row>
    <row r="522" s="2" customFormat="1" ht="24.15" customHeight="1">
      <c r="A522" s="41"/>
      <c r="B522" s="42"/>
      <c r="C522" s="207" t="s">
        <v>679</v>
      </c>
      <c r="D522" s="207" t="s">
        <v>116</v>
      </c>
      <c r="E522" s="208" t="s">
        <v>844</v>
      </c>
      <c r="F522" s="209" t="s">
        <v>845</v>
      </c>
      <c r="G522" s="210" t="s">
        <v>355</v>
      </c>
      <c r="H522" s="211">
        <v>455.74200000000002</v>
      </c>
      <c r="I522" s="212"/>
      <c r="J522" s="213">
        <f>ROUND(I522*H522,2)</f>
        <v>0</v>
      </c>
      <c r="K522" s="209" t="s">
        <v>120</v>
      </c>
      <c r="L522" s="47"/>
      <c r="M522" s="214" t="s">
        <v>19</v>
      </c>
      <c r="N522" s="215" t="s">
        <v>40</v>
      </c>
      <c r="O522" s="87"/>
      <c r="P522" s="216">
        <f>O522*H522</f>
        <v>0</v>
      </c>
      <c r="Q522" s="216">
        <v>0</v>
      </c>
      <c r="R522" s="216">
        <f>Q522*H522</f>
        <v>0</v>
      </c>
      <c r="S522" s="216">
        <v>0</v>
      </c>
      <c r="T522" s="217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8" t="s">
        <v>121</v>
      </c>
      <c r="AT522" s="218" t="s">
        <v>116</v>
      </c>
      <c r="AU522" s="218" t="s">
        <v>79</v>
      </c>
      <c r="AY522" s="20" t="s">
        <v>114</v>
      </c>
      <c r="BE522" s="219">
        <f>IF(N522="základní",J522,0)</f>
        <v>0</v>
      </c>
      <c r="BF522" s="219">
        <f>IF(N522="snížená",J522,0)</f>
        <v>0</v>
      </c>
      <c r="BG522" s="219">
        <f>IF(N522="zákl. přenesená",J522,0)</f>
        <v>0</v>
      </c>
      <c r="BH522" s="219">
        <f>IF(N522="sníž. přenesená",J522,0)</f>
        <v>0</v>
      </c>
      <c r="BI522" s="219">
        <f>IF(N522="nulová",J522,0)</f>
        <v>0</v>
      </c>
      <c r="BJ522" s="20" t="s">
        <v>77</v>
      </c>
      <c r="BK522" s="219">
        <f>ROUND(I522*H522,2)</f>
        <v>0</v>
      </c>
      <c r="BL522" s="20" t="s">
        <v>121</v>
      </c>
      <c r="BM522" s="218" t="s">
        <v>682</v>
      </c>
    </row>
    <row r="523" s="2" customFormat="1">
      <c r="A523" s="41"/>
      <c r="B523" s="42"/>
      <c r="C523" s="43"/>
      <c r="D523" s="220" t="s">
        <v>122</v>
      </c>
      <c r="E523" s="43"/>
      <c r="F523" s="221" t="s">
        <v>847</v>
      </c>
      <c r="G523" s="43"/>
      <c r="H523" s="43"/>
      <c r="I523" s="222"/>
      <c r="J523" s="43"/>
      <c r="K523" s="43"/>
      <c r="L523" s="47"/>
      <c r="M523" s="223"/>
      <c r="N523" s="224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122</v>
      </c>
      <c r="AU523" s="20" t="s">
        <v>79</v>
      </c>
    </row>
    <row r="524" s="2" customFormat="1" ht="33" customHeight="1">
      <c r="A524" s="41"/>
      <c r="B524" s="42"/>
      <c r="C524" s="207" t="s">
        <v>459</v>
      </c>
      <c r="D524" s="207" t="s">
        <v>116</v>
      </c>
      <c r="E524" s="208" t="s">
        <v>849</v>
      </c>
      <c r="F524" s="209" t="s">
        <v>850</v>
      </c>
      <c r="G524" s="210" t="s">
        <v>355</v>
      </c>
      <c r="H524" s="211">
        <v>455.74200000000002</v>
      </c>
      <c r="I524" s="212"/>
      <c r="J524" s="213">
        <f>ROUND(I524*H524,2)</f>
        <v>0</v>
      </c>
      <c r="K524" s="209" t="s">
        <v>120</v>
      </c>
      <c r="L524" s="47"/>
      <c r="M524" s="214" t="s">
        <v>19</v>
      </c>
      <c r="N524" s="215" t="s">
        <v>40</v>
      </c>
      <c r="O524" s="87"/>
      <c r="P524" s="216">
        <f>O524*H524</f>
        <v>0</v>
      </c>
      <c r="Q524" s="216">
        <v>0</v>
      </c>
      <c r="R524" s="216">
        <f>Q524*H524</f>
        <v>0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121</v>
      </c>
      <c r="AT524" s="218" t="s">
        <v>116</v>
      </c>
      <c r="AU524" s="218" t="s">
        <v>79</v>
      </c>
      <c r="AY524" s="20" t="s">
        <v>114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20" t="s">
        <v>77</v>
      </c>
      <c r="BK524" s="219">
        <f>ROUND(I524*H524,2)</f>
        <v>0</v>
      </c>
      <c r="BL524" s="20" t="s">
        <v>121</v>
      </c>
      <c r="BM524" s="218" t="s">
        <v>687</v>
      </c>
    </row>
    <row r="525" s="2" customFormat="1">
      <c r="A525" s="41"/>
      <c r="B525" s="42"/>
      <c r="C525" s="43"/>
      <c r="D525" s="220" t="s">
        <v>122</v>
      </c>
      <c r="E525" s="43"/>
      <c r="F525" s="221" t="s">
        <v>852</v>
      </c>
      <c r="G525" s="43"/>
      <c r="H525" s="43"/>
      <c r="I525" s="222"/>
      <c r="J525" s="43"/>
      <c r="K525" s="43"/>
      <c r="L525" s="47"/>
      <c r="M525" s="279"/>
      <c r="N525" s="280"/>
      <c r="O525" s="281"/>
      <c r="P525" s="281"/>
      <c r="Q525" s="281"/>
      <c r="R525" s="281"/>
      <c r="S525" s="281"/>
      <c r="T525" s="282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122</v>
      </c>
      <c r="AU525" s="20" t="s">
        <v>79</v>
      </c>
    </row>
    <row r="526" s="2" customFormat="1" ht="6.96" customHeight="1">
      <c r="A526" s="41"/>
      <c r="B526" s="62"/>
      <c r="C526" s="63"/>
      <c r="D526" s="63"/>
      <c r="E526" s="63"/>
      <c r="F526" s="63"/>
      <c r="G526" s="63"/>
      <c r="H526" s="63"/>
      <c r="I526" s="63"/>
      <c r="J526" s="63"/>
      <c r="K526" s="63"/>
      <c r="L526" s="47"/>
      <c r="M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</row>
  </sheetData>
  <sheetProtection sheet="1" autoFilter="0" formatColumns="0" formatRows="0" objects="1" scenarios="1" spinCount="100000" saltValue="Rv7Ip7mG1iqT0aP4FJqigAG+ORHFw+CfTEqSKjRkbOVnGc9P00sU+PoZXoOVKqgTY/9Z5N6sYdhEKUJiaOuJNQ==" hashValue="S4PK/PRWmxbNwDy4ytLXXCYRqEoSLlf4RXizCJpRid4rVoyl97N58Sf7l6ndy8N+TYwmQ297ukp7b4vqHOP2Hw==" algorithmName="SHA-512" password="CC35"/>
  <autoFilter ref="C87:K52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6_01/113106023"/>
    <hyperlink ref="F98" r:id="rId2" display="https://podminky.urs.cz/item/CS_URS_2026_01/113107122"/>
    <hyperlink ref="F102" r:id="rId3" display="https://podminky.urs.cz/item/CS_URS_2026_01/113107325"/>
    <hyperlink ref="F109" r:id="rId4" display="https://podminky.urs.cz/item/CS_URS_2026_01/113107524"/>
    <hyperlink ref="F117" r:id="rId5" display="https://podminky.urs.cz/item/CS_URS_2026_01/113107542"/>
    <hyperlink ref="F125" r:id="rId6" display="https://podminky.urs.cz/item/CS_URS_2026_01/113201111"/>
    <hyperlink ref="F132" r:id="rId7" display="https://podminky.urs.cz/item/CS_URS_2026_01/121112003"/>
    <hyperlink ref="F142" r:id="rId8" display="https://podminky.urs.cz/item/CS_URS_2026_01/132254204"/>
    <hyperlink ref="F144" r:id="rId9" display="https://podminky.urs.cz/item/CS_URS_2026_01/132354204"/>
    <hyperlink ref="F150" r:id="rId10" display="https://podminky.urs.cz/item/CS_URS_2026_01/132454204"/>
    <hyperlink ref="F156" r:id="rId11" display="https://podminky.urs.cz/item/CS_URS_2026_01/151101102"/>
    <hyperlink ref="F169" r:id="rId12" display="https://podminky.urs.cz/item/CS_URS_2026_01/151101112"/>
    <hyperlink ref="F173" r:id="rId13" display="https://podminky.urs.cz/item/CS_URS_2026_01/162211311"/>
    <hyperlink ref="F180" r:id="rId14" display="https://podminky.urs.cz/item/CS_URS_2026_01/162351104"/>
    <hyperlink ref="F185" r:id="rId15" display="https://podminky.urs.cz/item/CS_URS_2026_01/162751117"/>
    <hyperlink ref="F192" r:id="rId16" display="https://podminky.urs.cz/item/CS_URS_2026_01/162751119"/>
    <hyperlink ref="F196" r:id="rId17" display="https://podminky.urs.cz/item/CS_URS_2026_01/162751137"/>
    <hyperlink ref="F202" r:id="rId18" display="https://podminky.urs.cz/item/CS_URS_2026_01/162751139"/>
    <hyperlink ref="F206" r:id="rId19" display="https://podminky.urs.cz/item/CS_URS_2026_01/167111101"/>
    <hyperlink ref="F210" r:id="rId20" display="https://podminky.urs.cz/item/CS_URS_2026_01/167151101"/>
    <hyperlink ref="F215" r:id="rId21" display="https://podminky.urs.cz/item/CS_URS_2026_01/171201231"/>
    <hyperlink ref="F220" r:id="rId22" display="https://podminky.urs.cz/item/CS_URS_2026_01/174151101"/>
    <hyperlink ref="F258" r:id="rId23" display="https://podminky.urs.cz/item/CS_URS_2026_01/175151101"/>
    <hyperlink ref="F270" r:id="rId24" display="https://podminky.urs.cz/item/CS_URS_2026_01/181411132"/>
    <hyperlink ref="F281" r:id="rId25" display="https://podminky.urs.cz/item/CS_URS_2026_01/182311123"/>
    <hyperlink ref="F289" r:id="rId26" display="https://podminky.urs.cz/item/CS_URS_2026_01/212751103"/>
    <hyperlink ref="F293" r:id="rId27" display="https://podminky.urs.cz/item/CS_URS_2026_01/21275110R"/>
    <hyperlink ref="F298" r:id="rId28" display="https://podminky.urs.cz/item/CS_URS_2026_01/359901211"/>
    <hyperlink ref="F303" r:id="rId29" display="https://podminky.urs.cz/item/CS_URS_2026_01/451573111"/>
    <hyperlink ref="F310" r:id="rId30" display="https://podminky.urs.cz/item/CS_URS_2026_01/452112111"/>
    <hyperlink ref="F320" r:id="rId31" display="https://podminky.urs.cz/item/CS_URS_2026_01/452311131"/>
    <hyperlink ref="F327" r:id="rId32" display="https://podminky.urs.cz/item/CS_URS_2025_01/452351101"/>
    <hyperlink ref="F334" r:id="rId33" display="https://podminky.urs.cz/item/CS_URS_2026_01/452351112"/>
    <hyperlink ref="F345" r:id="rId34" display="https://podminky.urs.cz/item/CS_URS_2026_01/564841013"/>
    <hyperlink ref="F354" r:id="rId35" display="https://podminky.urs.cz/item/CS_URS_2026_01/564851011"/>
    <hyperlink ref="F358" r:id="rId36" display="https://podminky.urs.cz/item/CS_URS_2026_01/564871011"/>
    <hyperlink ref="F366" r:id="rId37" display="https://podminky.urs.cz/item/CS_URS_2026_01/564871016"/>
    <hyperlink ref="F370" r:id="rId38" display="https://podminky.urs.cz/item/CS_URS_2026_01/565175113"/>
    <hyperlink ref="F377" r:id="rId39" display="https://podminky.urs.cz/item/CS_URS_2026_01/573111111"/>
    <hyperlink ref="F381" r:id="rId40" display="https://podminky.urs.cz/item/CS_URS_2026_01/573231108"/>
    <hyperlink ref="F391" r:id="rId41" display="https://podminky.urs.cz/item/CS_URS_2026_01/577134111"/>
    <hyperlink ref="F395" r:id="rId42" display="https://podminky.urs.cz/item/CS_URS_2026_01/577156111"/>
    <hyperlink ref="F403" r:id="rId43" display="https://podminky.urs.cz/item/CS_URS_2026_01/871443123"/>
    <hyperlink ref="F412" r:id="rId44" display="https://podminky.urs.cz/item/CS_URS_2026_01/871473123"/>
    <hyperlink ref="F433" r:id="rId45" display="https://podminky.urs.cz/item/CS_URS_2026_01/894411311"/>
    <hyperlink ref="F444" r:id="rId46" display="https://podminky.urs.cz/item/CS_URS_2026_01/894412411"/>
    <hyperlink ref="F451" r:id="rId47" display="https://podminky.urs.cz/item/CS_URS_2026_01/894414111"/>
    <hyperlink ref="F461" r:id="rId48" display="https://podminky.urs.cz/item/CS_URS_2026_01/894414211"/>
    <hyperlink ref="F469" r:id="rId49" display="https://podminky.urs.cz/item/CS_URS_2026_01/899104112"/>
    <hyperlink ref="F476" r:id="rId50" display="https://podminky.urs.cz/item/CS_URS_2026_01/899722111"/>
    <hyperlink ref="F492" r:id="rId51" display="https://podminky.urs.cz/item/CS_URS_2026_01/919735112"/>
    <hyperlink ref="F497" r:id="rId52" display="https://podminky.urs.cz/item/CS_URS_2026_01/979021112"/>
    <hyperlink ref="F501" r:id="rId53" display="https://podminky.urs.cz/item/CS_URS_2026_01/979051121"/>
    <hyperlink ref="F505" r:id="rId54" display="https://podminky.urs.cz/item/CS_URS_2026_01/997221551"/>
    <hyperlink ref="F509" r:id="rId55" display="https://podminky.urs.cz/item/CS_URS_2026_01/997221559"/>
    <hyperlink ref="F514" r:id="rId56" display="https://podminky.urs.cz/item/CS_URS_2026_01/997221873"/>
    <hyperlink ref="F518" r:id="rId57" display="https://podminky.urs.cz/item/CS_URS_2026_01/997221875"/>
    <hyperlink ref="F523" r:id="rId58" display="https://podminky.urs.cz/item/CS_URS_2026_01/998276101"/>
    <hyperlink ref="F525" r:id="rId59" display="https://podminky.urs.cz/item/CS_URS_2026_01/9982761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1051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1052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1053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1054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1055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1056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1057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1058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1059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1060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1061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76</v>
      </c>
      <c r="F18" s="294" t="s">
        <v>1062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1063</v>
      </c>
      <c r="F19" s="294" t="s">
        <v>1064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1065</v>
      </c>
      <c r="F20" s="294" t="s">
        <v>1066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1067</v>
      </c>
      <c r="F21" s="294" t="s">
        <v>1068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1069</v>
      </c>
      <c r="F22" s="294" t="s">
        <v>1070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1071</v>
      </c>
      <c r="F23" s="294" t="s">
        <v>1072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1073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1074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1075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1076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1077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1078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1079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1080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1081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100</v>
      </c>
      <c r="F36" s="294"/>
      <c r="G36" s="294" t="s">
        <v>1082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1083</v>
      </c>
      <c r="F37" s="294"/>
      <c r="G37" s="294" t="s">
        <v>1084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50</v>
      </c>
      <c r="F38" s="294"/>
      <c r="G38" s="294" t="s">
        <v>1085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51</v>
      </c>
      <c r="F39" s="294"/>
      <c r="G39" s="294" t="s">
        <v>1086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101</v>
      </c>
      <c r="F40" s="294"/>
      <c r="G40" s="294" t="s">
        <v>1087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102</v>
      </c>
      <c r="F41" s="294"/>
      <c r="G41" s="294" t="s">
        <v>1088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1089</v>
      </c>
      <c r="F42" s="294"/>
      <c r="G42" s="294" t="s">
        <v>1090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1091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1092</v>
      </c>
      <c r="F44" s="294"/>
      <c r="G44" s="294" t="s">
        <v>1093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104</v>
      </c>
      <c r="F45" s="294"/>
      <c r="G45" s="294" t="s">
        <v>1094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1095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1096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1097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1098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1099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1100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1101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1102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1103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1104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1105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1106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1107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1108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1109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1110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1111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1112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1113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1114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1115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1116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1117</v>
      </c>
      <c r="D76" s="312"/>
      <c r="E76" s="312"/>
      <c r="F76" s="312" t="s">
        <v>1118</v>
      </c>
      <c r="G76" s="313"/>
      <c r="H76" s="312" t="s">
        <v>51</v>
      </c>
      <c r="I76" s="312" t="s">
        <v>54</v>
      </c>
      <c r="J76" s="312" t="s">
        <v>1119</v>
      </c>
      <c r="K76" s="311"/>
    </row>
    <row r="77" s="1" customFormat="1" ht="17.25" customHeight="1">
      <c r="B77" s="309"/>
      <c r="C77" s="314" t="s">
        <v>1120</v>
      </c>
      <c r="D77" s="314"/>
      <c r="E77" s="314"/>
      <c r="F77" s="315" t="s">
        <v>1121</v>
      </c>
      <c r="G77" s="316"/>
      <c r="H77" s="314"/>
      <c r="I77" s="314"/>
      <c r="J77" s="314" t="s">
        <v>1122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50</v>
      </c>
      <c r="D79" s="319"/>
      <c r="E79" s="319"/>
      <c r="F79" s="320" t="s">
        <v>1123</v>
      </c>
      <c r="G79" s="321"/>
      <c r="H79" s="297" t="s">
        <v>1124</v>
      </c>
      <c r="I79" s="297" t="s">
        <v>1125</v>
      </c>
      <c r="J79" s="297">
        <v>20</v>
      </c>
      <c r="K79" s="311"/>
    </row>
    <row r="80" s="1" customFormat="1" ht="15" customHeight="1">
      <c r="B80" s="309"/>
      <c r="C80" s="297" t="s">
        <v>1126</v>
      </c>
      <c r="D80" s="297"/>
      <c r="E80" s="297"/>
      <c r="F80" s="320" t="s">
        <v>1123</v>
      </c>
      <c r="G80" s="321"/>
      <c r="H80" s="297" t="s">
        <v>1127</v>
      </c>
      <c r="I80" s="297" t="s">
        <v>1125</v>
      </c>
      <c r="J80" s="297">
        <v>120</v>
      </c>
      <c r="K80" s="311"/>
    </row>
    <row r="81" s="1" customFormat="1" ht="15" customHeight="1">
      <c r="B81" s="322"/>
      <c r="C81" s="297" t="s">
        <v>1128</v>
      </c>
      <c r="D81" s="297"/>
      <c r="E81" s="297"/>
      <c r="F81" s="320" t="s">
        <v>1129</v>
      </c>
      <c r="G81" s="321"/>
      <c r="H81" s="297" t="s">
        <v>1130</v>
      </c>
      <c r="I81" s="297" t="s">
        <v>1125</v>
      </c>
      <c r="J81" s="297">
        <v>50</v>
      </c>
      <c r="K81" s="311"/>
    </row>
    <row r="82" s="1" customFormat="1" ht="15" customHeight="1">
      <c r="B82" s="322"/>
      <c r="C82" s="297" t="s">
        <v>1131</v>
      </c>
      <c r="D82" s="297"/>
      <c r="E82" s="297"/>
      <c r="F82" s="320" t="s">
        <v>1123</v>
      </c>
      <c r="G82" s="321"/>
      <c r="H82" s="297" t="s">
        <v>1132</v>
      </c>
      <c r="I82" s="297" t="s">
        <v>1133</v>
      </c>
      <c r="J82" s="297"/>
      <c r="K82" s="311"/>
    </row>
    <row r="83" s="1" customFormat="1" ht="15" customHeight="1">
      <c r="B83" s="322"/>
      <c r="C83" s="323" t="s">
        <v>1134</v>
      </c>
      <c r="D83" s="323"/>
      <c r="E83" s="323"/>
      <c r="F83" s="324" t="s">
        <v>1129</v>
      </c>
      <c r="G83" s="323"/>
      <c r="H83" s="323" t="s">
        <v>1135</v>
      </c>
      <c r="I83" s="323" t="s">
        <v>1125</v>
      </c>
      <c r="J83" s="323">
        <v>15</v>
      </c>
      <c r="K83" s="311"/>
    </row>
    <row r="84" s="1" customFormat="1" ht="15" customHeight="1">
      <c r="B84" s="322"/>
      <c r="C84" s="323" t="s">
        <v>1136</v>
      </c>
      <c r="D84" s="323"/>
      <c r="E84" s="323"/>
      <c r="F84" s="324" t="s">
        <v>1129</v>
      </c>
      <c r="G84" s="323"/>
      <c r="H84" s="323" t="s">
        <v>1137</v>
      </c>
      <c r="I84" s="323" t="s">
        <v>1125</v>
      </c>
      <c r="J84" s="323">
        <v>15</v>
      </c>
      <c r="K84" s="311"/>
    </row>
    <row r="85" s="1" customFormat="1" ht="15" customHeight="1">
      <c r="B85" s="322"/>
      <c r="C85" s="323" t="s">
        <v>1138</v>
      </c>
      <c r="D85" s="323"/>
      <c r="E85" s="323"/>
      <c r="F85" s="324" t="s">
        <v>1129</v>
      </c>
      <c r="G85" s="323"/>
      <c r="H85" s="323" t="s">
        <v>1139</v>
      </c>
      <c r="I85" s="323" t="s">
        <v>1125</v>
      </c>
      <c r="J85" s="323">
        <v>20</v>
      </c>
      <c r="K85" s="311"/>
    </row>
    <row r="86" s="1" customFormat="1" ht="15" customHeight="1">
      <c r="B86" s="322"/>
      <c r="C86" s="323" t="s">
        <v>1140</v>
      </c>
      <c r="D86" s="323"/>
      <c r="E86" s="323"/>
      <c r="F86" s="324" t="s">
        <v>1129</v>
      </c>
      <c r="G86" s="323"/>
      <c r="H86" s="323" t="s">
        <v>1141</v>
      </c>
      <c r="I86" s="323" t="s">
        <v>1125</v>
      </c>
      <c r="J86" s="323">
        <v>20</v>
      </c>
      <c r="K86" s="311"/>
    </row>
    <row r="87" s="1" customFormat="1" ht="15" customHeight="1">
      <c r="B87" s="322"/>
      <c r="C87" s="297" t="s">
        <v>1142</v>
      </c>
      <c r="D87" s="297"/>
      <c r="E87" s="297"/>
      <c r="F87" s="320" t="s">
        <v>1129</v>
      </c>
      <c r="G87" s="321"/>
      <c r="H87" s="297" t="s">
        <v>1143</v>
      </c>
      <c r="I87" s="297" t="s">
        <v>1125</v>
      </c>
      <c r="J87" s="297">
        <v>50</v>
      </c>
      <c r="K87" s="311"/>
    </row>
    <row r="88" s="1" customFormat="1" ht="15" customHeight="1">
      <c r="B88" s="322"/>
      <c r="C88" s="297" t="s">
        <v>1144</v>
      </c>
      <c r="D88" s="297"/>
      <c r="E88" s="297"/>
      <c r="F88" s="320" t="s">
        <v>1129</v>
      </c>
      <c r="G88" s="321"/>
      <c r="H88" s="297" t="s">
        <v>1145</v>
      </c>
      <c r="I88" s="297" t="s">
        <v>1125</v>
      </c>
      <c r="J88" s="297">
        <v>20</v>
      </c>
      <c r="K88" s="311"/>
    </row>
    <row r="89" s="1" customFormat="1" ht="15" customHeight="1">
      <c r="B89" s="322"/>
      <c r="C89" s="297" t="s">
        <v>1146</v>
      </c>
      <c r="D89" s="297"/>
      <c r="E89" s="297"/>
      <c r="F89" s="320" t="s">
        <v>1129</v>
      </c>
      <c r="G89" s="321"/>
      <c r="H89" s="297" t="s">
        <v>1147</v>
      </c>
      <c r="I89" s="297" t="s">
        <v>1125</v>
      </c>
      <c r="J89" s="297">
        <v>20</v>
      </c>
      <c r="K89" s="311"/>
    </row>
    <row r="90" s="1" customFormat="1" ht="15" customHeight="1">
      <c r="B90" s="322"/>
      <c r="C90" s="297" t="s">
        <v>1148</v>
      </c>
      <c r="D90" s="297"/>
      <c r="E90" s="297"/>
      <c r="F90" s="320" t="s">
        <v>1129</v>
      </c>
      <c r="G90" s="321"/>
      <c r="H90" s="297" t="s">
        <v>1149</v>
      </c>
      <c r="I90" s="297" t="s">
        <v>1125</v>
      </c>
      <c r="J90" s="297">
        <v>50</v>
      </c>
      <c r="K90" s="311"/>
    </row>
    <row r="91" s="1" customFormat="1" ht="15" customHeight="1">
      <c r="B91" s="322"/>
      <c r="C91" s="297" t="s">
        <v>1150</v>
      </c>
      <c r="D91" s="297"/>
      <c r="E91" s="297"/>
      <c r="F91" s="320" t="s">
        <v>1129</v>
      </c>
      <c r="G91" s="321"/>
      <c r="H91" s="297" t="s">
        <v>1150</v>
      </c>
      <c r="I91" s="297" t="s">
        <v>1125</v>
      </c>
      <c r="J91" s="297">
        <v>50</v>
      </c>
      <c r="K91" s="311"/>
    </row>
    <row r="92" s="1" customFormat="1" ht="15" customHeight="1">
      <c r="B92" s="322"/>
      <c r="C92" s="297" t="s">
        <v>1151</v>
      </c>
      <c r="D92" s="297"/>
      <c r="E92" s="297"/>
      <c r="F92" s="320" t="s">
        <v>1129</v>
      </c>
      <c r="G92" s="321"/>
      <c r="H92" s="297" t="s">
        <v>1152</v>
      </c>
      <c r="I92" s="297" t="s">
        <v>1125</v>
      </c>
      <c r="J92" s="297">
        <v>255</v>
      </c>
      <c r="K92" s="311"/>
    </row>
    <row r="93" s="1" customFormat="1" ht="15" customHeight="1">
      <c r="B93" s="322"/>
      <c r="C93" s="297" t="s">
        <v>1153</v>
      </c>
      <c r="D93" s="297"/>
      <c r="E93" s="297"/>
      <c r="F93" s="320" t="s">
        <v>1123</v>
      </c>
      <c r="G93" s="321"/>
      <c r="H93" s="297" t="s">
        <v>1154</v>
      </c>
      <c r="I93" s="297" t="s">
        <v>1155</v>
      </c>
      <c r="J93" s="297"/>
      <c r="K93" s="311"/>
    </row>
    <row r="94" s="1" customFormat="1" ht="15" customHeight="1">
      <c r="B94" s="322"/>
      <c r="C94" s="297" t="s">
        <v>1156</v>
      </c>
      <c r="D94" s="297"/>
      <c r="E94" s="297"/>
      <c r="F94" s="320" t="s">
        <v>1123</v>
      </c>
      <c r="G94" s="321"/>
      <c r="H94" s="297" t="s">
        <v>1157</v>
      </c>
      <c r="I94" s="297" t="s">
        <v>1158</v>
      </c>
      <c r="J94" s="297"/>
      <c r="K94" s="311"/>
    </row>
    <row r="95" s="1" customFormat="1" ht="15" customHeight="1">
      <c r="B95" s="322"/>
      <c r="C95" s="297" t="s">
        <v>1159</v>
      </c>
      <c r="D95" s="297"/>
      <c r="E95" s="297"/>
      <c r="F95" s="320" t="s">
        <v>1123</v>
      </c>
      <c r="G95" s="321"/>
      <c r="H95" s="297" t="s">
        <v>1159</v>
      </c>
      <c r="I95" s="297" t="s">
        <v>1158</v>
      </c>
      <c r="J95" s="297"/>
      <c r="K95" s="311"/>
    </row>
    <row r="96" s="1" customFormat="1" ht="15" customHeight="1">
      <c r="B96" s="322"/>
      <c r="C96" s="297" t="s">
        <v>35</v>
      </c>
      <c r="D96" s="297"/>
      <c r="E96" s="297"/>
      <c r="F96" s="320" t="s">
        <v>1123</v>
      </c>
      <c r="G96" s="321"/>
      <c r="H96" s="297" t="s">
        <v>1160</v>
      </c>
      <c r="I96" s="297" t="s">
        <v>1158</v>
      </c>
      <c r="J96" s="297"/>
      <c r="K96" s="311"/>
    </row>
    <row r="97" s="1" customFormat="1" ht="15" customHeight="1">
      <c r="B97" s="322"/>
      <c r="C97" s="297" t="s">
        <v>45</v>
      </c>
      <c r="D97" s="297"/>
      <c r="E97" s="297"/>
      <c r="F97" s="320" t="s">
        <v>1123</v>
      </c>
      <c r="G97" s="321"/>
      <c r="H97" s="297" t="s">
        <v>1161</v>
      </c>
      <c r="I97" s="297" t="s">
        <v>1158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1162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1117</v>
      </c>
      <c r="D103" s="312"/>
      <c r="E103" s="312"/>
      <c r="F103" s="312" t="s">
        <v>1118</v>
      </c>
      <c r="G103" s="313"/>
      <c r="H103" s="312" t="s">
        <v>51</v>
      </c>
      <c r="I103" s="312" t="s">
        <v>54</v>
      </c>
      <c r="J103" s="312" t="s">
        <v>1119</v>
      </c>
      <c r="K103" s="311"/>
    </row>
    <row r="104" s="1" customFormat="1" ht="17.25" customHeight="1">
      <c r="B104" s="309"/>
      <c r="C104" s="314" t="s">
        <v>1120</v>
      </c>
      <c r="D104" s="314"/>
      <c r="E104" s="314"/>
      <c r="F104" s="315" t="s">
        <v>1121</v>
      </c>
      <c r="G104" s="316"/>
      <c r="H104" s="314"/>
      <c r="I104" s="314"/>
      <c r="J104" s="314" t="s">
        <v>1122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50</v>
      </c>
      <c r="D106" s="319"/>
      <c r="E106" s="319"/>
      <c r="F106" s="320" t="s">
        <v>1123</v>
      </c>
      <c r="G106" s="297"/>
      <c r="H106" s="297" t="s">
        <v>1163</v>
      </c>
      <c r="I106" s="297" t="s">
        <v>1125</v>
      </c>
      <c r="J106" s="297">
        <v>20</v>
      </c>
      <c r="K106" s="311"/>
    </row>
    <row r="107" s="1" customFormat="1" ht="15" customHeight="1">
      <c r="B107" s="309"/>
      <c r="C107" s="297" t="s">
        <v>1126</v>
      </c>
      <c r="D107" s="297"/>
      <c r="E107" s="297"/>
      <c r="F107" s="320" t="s">
        <v>1123</v>
      </c>
      <c r="G107" s="297"/>
      <c r="H107" s="297" t="s">
        <v>1163</v>
      </c>
      <c r="I107" s="297" t="s">
        <v>1125</v>
      </c>
      <c r="J107" s="297">
        <v>120</v>
      </c>
      <c r="K107" s="311"/>
    </row>
    <row r="108" s="1" customFormat="1" ht="15" customHeight="1">
      <c r="B108" s="322"/>
      <c r="C108" s="297" t="s">
        <v>1128</v>
      </c>
      <c r="D108" s="297"/>
      <c r="E108" s="297"/>
      <c r="F108" s="320" t="s">
        <v>1129</v>
      </c>
      <c r="G108" s="297"/>
      <c r="H108" s="297" t="s">
        <v>1163</v>
      </c>
      <c r="I108" s="297" t="s">
        <v>1125</v>
      </c>
      <c r="J108" s="297">
        <v>50</v>
      </c>
      <c r="K108" s="311"/>
    </row>
    <row r="109" s="1" customFormat="1" ht="15" customHeight="1">
      <c r="B109" s="322"/>
      <c r="C109" s="297" t="s">
        <v>1131</v>
      </c>
      <c r="D109" s="297"/>
      <c r="E109" s="297"/>
      <c r="F109" s="320" t="s">
        <v>1123</v>
      </c>
      <c r="G109" s="297"/>
      <c r="H109" s="297" t="s">
        <v>1163</v>
      </c>
      <c r="I109" s="297" t="s">
        <v>1133</v>
      </c>
      <c r="J109" s="297"/>
      <c r="K109" s="311"/>
    </row>
    <row r="110" s="1" customFormat="1" ht="15" customHeight="1">
      <c r="B110" s="322"/>
      <c r="C110" s="297" t="s">
        <v>1142</v>
      </c>
      <c r="D110" s="297"/>
      <c r="E110" s="297"/>
      <c r="F110" s="320" t="s">
        <v>1129</v>
      </c>
      <c r="G110" s="297"/>
      <c r="H110" s="297" t="s">
        <v>1163</v>
      </c>
      <c r="I110" s="297" t="s">
        <v>1125</v>
      </c>
      <c r="J110" s="297">
        <v>50</v>
      </c>
      <c r="K110" s="311"/>
    </row>
    <row r="111" s="1" customFormat="1" ht="15" customHeight="1">
      <c r="B111" s="322"/>
      <c r="C111" s="297" t="s">
        <v>1150</v>
      </c>
      <c r="D111" s="297"/>
      <c r="E111" s="297"/>
      <c r="F111" s="320" t="s">
        <v>1129</v>
      </c>
      <c r="G111" s="297"/>
      <c r="H111" s="297" t="s">
        <v>1163</v>
      </c>
      <c r="I111" s="297" t="s">
        <v>1125</v>
      </c>
      <c r="J111" s="297">
        <v>50</v>
      </c>
      <c r="K111" s="311"/>
    </row>
    <row r="112" s="1" customFormat="1" ht="15" customHeight="1">
      <c r="B112" s="322"/>
      <c r="C112" s="297" t="s">
        <v>1148</v>
      </c>
      <c r="D112" s="297"/>
      <c r="E112" s="297"/>
      <c r="F112" s="320" t="s">
        <v>1129</v>
      </c>
      <c r="G112" s="297"/>
      <c r="H112" s="297" t="s">
        <v>1163</v>
      </c>
      <c r="I112" s="297" t="s">
        <v>1125</v>
      </c>
      <c r="J112" s="297">
        <v>50</v>
      </c>
      <c r="K112" s="311"/>
    </row>
    <row r="113" s="1" customFormat="1" ht="15" customHeight="1">
      <c r="B113" s="322"/>
      <c r="C113" s="297" t="s">
        <v>50</v>
      </c>
      <c r="D113" s="297"/>
      <c r="E113" s="297"/>
      <c r="F113" s="320" t="s">
        <v>1123</v>
      </c>
      <c r="G113" s="297"/>
      <c r="H113" s="297" t="s">
        <v>1164</v>
      </c>
      <c r="I113" s="297" t="s">
        <v>1125</v>
      </c>
      <c r="J113" s="297">
        <v>20</v>
      </c>
      <c r="K113" s="311"/>
    </row>
    <row r="114" s="1" customFormat="1" ht="15" customHeight="1">
      <c r="B114" s="322"/>
      <c r="C114" s="297" t="s">
        <v>1165</v>
      </c>
      <c r="D114" s="297"/>
      <c r="E114" s="297"/>
      <c r="F114" s="320" t="s">
        <v>1123</v>
      </c>
      <c r="G114" s="297"/>
      <c r="H114" s="297" t="s">
        <v>1166</v>
      </c>
      <c r="I114" s="297" t="s">
        <v>1125</v>
      </c>
      <c r="J114" s="297">
        <v>120</v>
      </c>
      <c r="K114" s="311"/>
    </row>
    <row r="115" s="1" customFormat="1" ht="15" customHeight="1">
      <c r="B115" s="322"/>
      <c r="C115" s="297" t="s">
        <v>35</v>
      </c>
      <c r="D115" s="297"/>
      <c r="E115" s="297"/>
      <c r="F115" s="320" t="s">
        <v>1123</v>
      </c>
      <c r="G115" s="297"/>
      <c r="H115" s="297" t="s">
        <v>1167</v>
      </c>
      <c r="I115" s="297" t="s">
        <v>1158</v>
      </c>
      <c r="J115" s="297"/>
      <c r="K115" s="311"/>
    </row>
    <row r="116" s="1" customFormat="1" ht="15" customHeight="1">
      <c r="B116" s="322"/>
      <c r="C116" s="297" t="s">
        <v>45</v>
      </c>
      <c r="D116" s="297"/>
      <c r="E116" s="297"/>
      <c r="F116" s="320" t="s">
        <v>1123</v>
      </c>
      <c r="G116" s="297"/>
      <c r="H116" s="297" t="s">
        <v>1168</v>
      </c>
      <c r="I116" s="297" t="s">
        <v>1158</v>
      </c>
      <c r="J116" s="297"/>
      <c r="K116" s="311"/>
    </row>
    <row r="117" s="1" customFormat="1" ht="15" customHeight="1">
      <c r="B117" s="322"/>
      <c r="C117" s="297" t="s">
        <v>54</v>
      </c>
      <c r="D117" s="297"/>
      <c r="E117" s="297"/>
      <c r="F117" s="320" t="s">
        <v>1123</v>
      </c>
      <c r="G117" s="297"/>
      <c r="H117" s="297" t="s">
        <v>1169</v>
      </c>
      <c r="I117" s="297" t="s">
        <v>1170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1171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1117</v>
      </c>
      <c r="D123" s="312"/>
      <c r="E123" s="312"/>
      <c r="F123" s="312" t="s">
        <v>1118</v>
      </c>
      <c r="G123" s="313"/>
      <c r="H123" s="312" t="s">
        <v>51</v>
      </c>
      <c r="I123" s="312" t="s">
        <v>54</v>
      </c>
      <c r="J123" s="312" t="s">
        <v>1119</v>
      </c>
      <c r="K123" s="341"/>
    </row>
    <row r="124" s="1" customFormat="1" ht="17.25" customHeight="1">
      <c r="B124" s="340"/>
      <c r="C124" s="314" t="s">
        <v>1120</v>
      </c>
      <c r="D124" s="314"/>
      <c r="E124" s="314"/>
      <c r="F124" s="315" t="s">
        <v>1121</v>
      </c>
      <c r="G124" s="316"/>
      <c r="H124" s="314"/>
      <c r="I124" s="314"/>
      <c r="J124" s="314" t="s">
        <v>1122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1126</v>
      </c>
      <c r="D126" s="319"/>
      <c r="E126" s="319"/>
      <c r="F126" s="320" t="s">
        <v>1123</v>
      </c>
      <c r="G126" s="297"/>
      <c r="H126" s="297" t="s">
        <v>1163</v>
      </c>
      <c r="I126" s="297" t="s">
        <v>1125</v>
      </c>
      <c r="J126" s="297">
        <v>120</v>
      </c>
      <c r="K126" s="345"/>
    </row>
    <row r="127" s="1" customFormat="1" ht="15" customHeight="1">
      <c r="B127" s="342"/>
      <c r="C127" s="297" t="s">
        <v>1172</v>
      </c>
      <c r="D127" s="297"/>
      <c r="E127" s="297"/>
      <c r="F127" s="320" t="s">
        <v>1123</v>
      </c>
      <c r="G127" s="297"/>
      <c r="H127" s="297" t="s">
        <v>1173</v>
      </c>
      <c r="I127" s="297" t="s">
        <v>1125</v>
      </c>
      <c r="J127" s="297" t="s">
        <v>1174</v>
      </c>
      <c r="K127" s="345"/>
    </row>
    <row r="128" s="1" customFormat="1" ht="15" customHeight="1">
      <c r="B128" s="342"/>
      <c r="C128" s="297" t="s">
        <v>1071</v>
      </c>
      <c r="D128" s="297"/>
      <c r="E128" s="297"/>
      <c r="F128" s="320" t="s">
        <v>1123</v>
      </c>
      <c r="G128" s="297"/>
      <c r="H128" s="297" t="s">
        <v>1175</v>
      </c>
      <c r="I128" s="297" t="s">
        <v>1125</v>
      </c>
      <c r="J128" s="297" t="s">
        <v>1174</v>
      </c>
      <c r="K128" s="345"/>
    </row>
    <row r="129" s="1" customFormat="1" ht="15" customHeight="1">
      <c r="B129" s="342"/>
      <c r="C129" s="297" t="s">
        <v>1134</v>
      </c>
      <c r="D129" s="297"/>
      <c r="E129" s="297"/>
      <c r="F129" s="320" t="s">
        <v>1129</v>
      </c>
      <c r="G129" s="297"/>
      <c r="H129" s="297" t="s">
        <v>1135</v>
      </c>
      <c r="I129" s="297" t="s">
        <v>1125</v>
      </c>
      <c r="J129" s="297">
        <v>15</v>
      </c>
      <c r="K129" s="345"/>
    </row>
    <row r="130" s="1" customFormat="1" ht="15" customHeight="1">
      <c r="B130" s="342"/>
      <c r="C130" s="323" t="s">
        <v>1136</v>
      </c>
      <c r="D130" s="323"/>
      <c r="E130" s="323"/>
      <c r="F130" s="324" t="s">
        <v>1129</v>
      </c>
      <c r="G130" s="323"/>
      <c r="H130" s="323" t="s">
        <v>1137</v>
      </c>
      <c r="I130" s="323" t="s">
        <v>1125</v>
      </c>
      <c r="J130" s="323">
        <v>15</v>
      </c>
      <c r="K130" s="345"/>
    </row>
    <row r="131" s="1" customFormat="1" ht="15" customHeight="1">
      <c r="B131" s="342"/>
      <c r="C131" s="323" t="s">
        <v>1138</v>
      </c>
      <c r="D131" s="323"/>
      <c r="E131" s="323"/>
      <c r="F131" s="324" t="s">
        <v>1129</v>
      </c>
      <c r="G131" s="323"/>
      <c r="H131" s="323" t="s">
        <v>1139</v>
      </c>
      <c r="I131" s="323" t="s">
        <v>1125</v>
      </c>
      <c r="J131" s="323">
        <v>20</v>
      </c>
      <c r="K131" s="345"/>
    </row>
    <row r="132" s="1" customFormat="1" ht="15" customHeight="1">
      <c r="B132" s="342"/>
      <c r="C132" s="323" t="s">
        <v>1140</v>
      </c>
      <c r="D132" s="323"/>
      <c r="E132" s="323"/>
      <c r="F132" s="324" t="s">
        <v>1129</v>
      </c>
      <c r="G132" s="323"/>
      <c r="H132" s="323" t="s">
        <v>1141</v>
      </c>
      <c r="I132" s="323" t="s">
        <v>1125</v>
      </c>
      <c r="J132" s="323">
        <v>20</v>
      </c>
      <c r="K132" s="345"/>
    </row>
    <row r="133" s="1" customFormat="1" ht="15" customHeight="1">
      <c r="B133" s="342"/>
      <c r="C133" s="297" t="s">
        <v>1128</v>
      </c>
      <c r="D133" s="297"/>
      <c r="E133" s="297"/>
      <c r="F133" s="320" t="s">
        <v>1129</v>
      </c>
      <c r="G133" s="297"/>
      <c r="H133" s="297" t="s">
        <v>1163</v>
      </c>
      <c r="I133" s="297" t="s">
        <v>1125</v>
      </c>
      <c r="J133" s="297">
        <v>50</v>
      </c>
      <c r="K133" s="345"/>
    </row>
    <row r="134" s="1" customFormat="1" ht="15" customHeight="1">
      <c r="B134" s="342"/>
      <c r="C134" s="297" t="s">
        <v>1142</v>
      </c>
      <c r="D134" s="297"/>
      <c r="E134" s="297"/>
      <c r="F134" s="320" t="s">
        <v>1129</v>
      </c>
      <c r="G134" s="297"/>
      <c r="H134" s="297" t="s">
        <v>1163</v>
      </c>
      <c r="I134" s="297" t="s">
        <v>1125</v>
      </c>
      <c r="J134" s="297">
        <v>50</v>
      </c>
      <c r="K134" s="345"/>
    </row>
    <row r="135" s="1" customFormat="1" ht="15" customHeight="1">
      <c r="B135" s="342"/>
      <c r="C135" s="297" t="s">
        <v>1148</v>
      </c>
      <c r="D135" s="297"/>
      <c r="E135" s="297"/>
      <c r="F135" s="320" t="s">
        <v>1129</v>
      </c>
      <c r="G135" s="297"/>
      <c r="H135" s="297" t="s">
        <v>1163</v>
      </c>
      <c r="I135" s="297" t="s">
        <v>1125</v>
      </c>
      <c r="J135" s="297">
        <v>50</v>
      </c>
      <c r="K135" s="345"/>
    </row>
    <row r="136" s="1" customFormat="1" ht="15" customHeight="1">
      <c r="B136" s="342"/>
      <c r="C136" s="297" t="s">
        <v>1150</v>
      </c>
      <c r="D136" s="297"/>
      <c r="E136" s="297"/>
      <c r="F136" s="320" t="s">
        <v>1129</v>
      </c>
      <c r="G136" s="297"/>
      <c r="H136" s="297" t="s">
        <v>1163</v>
      </c>
      <c r="I136" s="297" t="s">
        <v>1125</v>
      </c>
      <c r="J136" s="297">
        <v>50</v>
      </c>
      <c r="K136" s="345"/>
    </row>
    <row r="137" s="1" customFormat="1" ht="15" customHeight="1">
      <c r="B137" s="342"/>
      <c r="C137" s="297" t="s">
        <v>1151</v>
      </c>
      <c r="D137" s="297"/>
      <c r="E137" s="297"/>
      <c r="F137" s="320" t="s">
        <v>1129</v>
      </c>
      <c r="G137" s="297"/>
      <c r="H137" s="297" t="s">
        <v>1176</v>
      </c>
      <c r="I137" s="297" t="s">
        <v>1125</v>
      </c>
      <c r="J137" s="297">
        <v>255</v>
      </c>
      <c r="K137" s="345"/>
    </row>
    <row r="138" s="1" customFormat="1" ht="15" customHeight="1">
      <c r="B138" s="342"/>
      <c r="C138" s="297" t="s">
        <v>1153</v>
      </c>
      <c r="D138" s="297"/>
      <c r="E138" s="297"/>
      <c r="F138" s="320" t="s">
        <v>1123</v>
      </c>
      <c r="G138" s="297"/>
      <c r="H138" s="297" t="s">
        <v>1177</v>
      </c>
      <c r="I138" s="297" t="s">
        <v>1155</v>
      </c>
      <c r="J138" s="297"/>
      <c r="K138" s="345"/>
    </row>
    <row r="139" s="1" customFormat="1" ht="15" customHeight="1">
      <c r="B139" s="342"/>
      <c r="C139" s="297" t="s">
        <v>1156</v>
      </c>
      <c r="D139" s="297"/>
      <c r="E139" s="297"/>
      <c r="F139" s="320" t="s">
        <v>1123</v>
      </c>
      <c r="G139" s="297"/>
      <c r="H139" s="297" t="s">
        <v>1178</v>
      </c>
      <c r="I139" s="297" t="s">
        <v>1158</v>
      </c>
      <c r="J139" s="297"/>
      <c r="K139" s="345"/>
    </row>
    <row r="140" s="1" customFormat="1" ht="15" customHeight="1">
      <c r="B140" s="342"/>
      <c r="C140" s="297" t="s">
        <v>1159</v>
      </c>
      <c r="D140" s="297"/>
      <c r="E140" s="297"/>
      <c r="F140" s="320" t="s">
        <v>1123</v>
      </c>
      <c r="G140" s="297"/>
      <c r="H140" s="297" t="s">
        <v>1159</v>
      </c>
      <c r="I140" s="297" t="s">
        <v>1158</v>
      </c>
      <c r="J140" s="297"/>
      <c r="K140" s="345"/>
    </row>
    <row r="141" s="1" customFormat="1" ht="15" customHeight="1">
      <c r="B141" s="342"/>
      <c r="C141" s="297" t="s">
        <v>35</v>
      </c>
      <c r="D141" s="297"/>
      <c r="E141" s="297"/>
      <c r="F141" s="320" t="s">
        <v>1123</v>
      </c>
      <c r="G141" s="297"/>
      <c r="H141" s="297" t="s">
        <v>1179</v>
      </c>
      <c r="I141" s="297" t="s">
        <v>1158</v>
      </c>
      <c r="J141" s="297"/>
      <c r="K141" s="345"/>
    </row>
    <row r="142" s="1" customFormat="1" ht="15" customHeight="1">
      <c r="B142" s="342"/>
      <c r="C142" s="297" t="s">
        <v>1180</v>
      </c>
      <c r="D142" s="297"/>
      <c r="E142" s="297"/>
      <c r="F142" s="320" t="s">
        <v>1123</v>
      </c>
      <c r="G142" s="297"/>
      <c r="H142" s="297" t="s">
        <v>1181</v>
      </c>
      <c r="I142" s="297" t="s">
        <v>1158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1182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1117</v>
      </c>
      <c r="D148" s="312"/>
      <c r="E148" s="312"/>
      <c r="F148" s="312" t="s">
        <v>1118</v>
      </c>
      <c r="G148" s="313"/>
      <c r="H148" s="312" t="s">
        <v>51</v>
      </c>
      <c r="I148" s="312" t="s">
        <v>54</v>
      </c>
      <c r="J148" s="312" t="s">
        <v>1119</v>
      </c>
      <c r="K148" s="311"/>
    </row>
    <row r="149" s="1" customFormat="1" ht="17.25" customHeight="1">
      <c r="B149" s="309"/>
      <c r="C149" s="314" t="s">
        <v>1120</v>
      </c>
      <c r="D149" s="314"/>
      <c r="E149" s="314"/>
      <c r="F149" s="315" t="s">
        <v>1121</v>
      </c>
      <c r="G149" s="316"/>
      <c r="H149" s="314"/>
      <c r="I149" s="314"/>
      <c r="J149" s="314" t="s">
        <v>1122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1126</v>
      </c>
      <c r="D151" s="297"/>
      <c r="E151" s="297"/>
      <c r="F151" s="350" t="s">
        <v>1123</v>
      </c>
      <c r="G151" s="297"/>
      <c r="H151" s="349" t="s">
        <v>1163</v>
      </c>
      <c r="I151" s="349" t="s">
        <v>1125</v>
      </c>
      <c r="J151" s="349">
        <v>120</v>
      </c>
      <c r="K151" s="345"/>
    </row>
    <row r="152" s="1" customFormat="1" ht="15" customHeight="1">
      <c r="B152" s="322"/>
      <c r="C152" s="349" t="s">
        <v>1172</v>
      </c>
      <c r="D152" s="297"/>
      <c r="E152" s="297"/>
      <c r="F152" s="350" t="s">
        <v>1123</v>
      </c>
      <c r="G152" s="297"/>
      <c r="H152" s="349" t="s">
        <v>1183</v>
      </c>
      <c r="I152" s="349" t="s">
        <v>1125</v>
      </c>
      <c r="J152" s="349" t="s">
        <v>1174</v>
      </c>
      <c r="K152" s="345"/>
    </row>
    <row r="153" s="1" customFormat="1" ht="15" customHeight="1">
      <c r="B153" s="322"/>
      <c r="C153" s="349" t="s">
        <v>1071</v>
      </c>
      <c r="D153" s="297"/>
      <c r="E153" s="297"/>
      <c r="F153" s="350" t="s">
        <v>1123</v>
      </c>
      <c r="G153" s="297"/>
      <c r="H153" s="349" t="s">
        <v>1184</v>
      </c>
      <c r="I153" s="349" t="s">
        <v>1125</v>
      </c>
      <c r="J153" s="349" t="s">
        <v>1174</v>
      </c>
      <c r="K153" s="345"/>
    </row>
    <row r="154" s="1" customFormat="1" ht="15" customHeight="1">
      <c r="B154" s="322"/>
      <c r="C154" s="349" t="s">
        <v>1128</v>
      </c>
      <c r="D154" s="297"/>
      <c r="E154" s="297"/>
      <c r="F154" s="350" t="s">
        <v>1129</v>
      </c>
      <c r="G154" s="297"/>
      <c r="H154" s="349" t="s">
        <v>1163</v>
      </c>
      <c r="I154" s="349" t="s">
        <v>1125</v>
      </c>
      <c r="J154" s="349">
        <v>50</v>
      </c>
      <c r="K154" s="345"/>
    </row>
    <row r="155" s="1" customFormat="1" ht="15" customHeight="1">
      <c r="B155" s="322"/>
      <c r="C155" s="349" t="s">
        <v>1131</v>
      </c>
      <c r="D155" s="297"/>
      <c r="E155" s="297"/>
      <c r="F155" s="350" t="s">
        <v>1123</v>
      </c>
      <c r="G155" s="297"/>
      <c r="H155" s="349" t="s">
        <v>1163</v>
      </c>
      <c r="I155" s="349" t="s">
        <v>1133</v>
      </c>
      <c r="J155" s="349"/>
      <c r="K155" s="345"/>
    </row>
    <row r="156" s="1" customFormat="1" ht="15" customHeight="1">
      <c r="B156" s="322"/>
      <c r="C156" s="349" t="s">
        <v>1142</v>
      </c>
      <c r="D156" s="297"/>
      <c r="E156" s="297"/>
      <c r="F156" s="350" t="s">
        <v>1129</v>
      </c>
      <c r="G156" s="297"/>
      <c r="H156" s="349" t="s">
        <v>1163</v>
      </c>
      <c r="I156" s="349" t="s">
        <v>1125</v>
      </c>
      <c r="J156" s="349">
        <v>50</v>
      </c>
      <c r="K156" s="345"/>
    </row>
    <row r="157" s="1" customFormat="1" ht="15" customHeight="1">
      <c r="B157" s="322"/>
      <c r="C157" s="349" t="s">
        <v>1150</v>
      </c>
      <c r="D157" s="297"/>
      <c r="E157" s="297"/>
      <c r="F157" s="350" t="s">
        <v>1129</v>
      </c>
      <c r="G157" s="297"/>
      <c r="H157" s="349" t="s">
        <v>1163</v>
      </c>
      <c r="I157" s="349" t="s">
        <v>1125</v>
      </c>
      <c r="J157" s="349">
        <v>50</v>
      </c>
      <c r="K157" s="345"/>
    </row>
    <row r="158" s="1" customFormat="1" ht="15" customHeight="1">
      <c r="B158" s="322"/>
      <c r="C158" s="349" t="s">
        <v>1148</v>
      </c>
      <c r="D158" s="297"/>
      <c r="E158" s="297"/>
      <c r="F158" s="350" t="s">
        <v>1129</v>
      </c>
      <c r="G158" s="297"/>
      <c r="H158" s="349" t="s">
        <v>1163</v>
      </c>
      <c r="I158" s="349" t="s">
        <v>1125</v>
      </c>
      <c r="J158" s="349">
        <v>50</v>
      </c>
      <c r="K158" s="345"/>
    </row>
    <row r="159" s="1" customFormat="1" ht="15" customHeight="1">
      <c r="B159" s="322"/>
      <c r="C159" s="349" t="s">
        <v>87</v>
      </c>
      <c r="D159" s="297"/>
      <c r="E159" s="297"/>
      <c r="F159" s="350" t="s">
        <v>1123</v>
      </c>
      <c r="G159" s="297"/>
      <c r="H159" s="349" t="s">
        <v>1185</v>
      </c>
      <c r="I159" s="349" t="s">
        <v>1125</v>
      </c>
      <c r="J159" s="349" t="s">
        <v>1186</v>
      </c>
      <c r="K159" s="345"/>
    </row>
    <row r="160" s="1" customFormat="1" ht="15" customHeight="1">
      <c r="B160" s="322"/>
      <c r="C160" s="349" t="s">
        <v>1187</v>
      </c>
      <c r="D160" s="297"/>
      <c r="E160" s="297"/>
      <c r="F160" s="350" t="s">
        <v>1123</v>
      </c>
      <c r="G160" s="297"/>
      <c r="H160" s="349" t="s">
        <v>1188</v>
      </c>
      <c r="I160" s="349" t="s">
        <v>1158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1189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1117</v>
      </c>
      <c r="D166" s="312"/>
      <c r="E166" s="312"/>
      <c r="F166" s="312" t="s">
        <v>1118</v>
      </c>
      <c r="G166" s="354"/>
      <c r="H166" s="355" t="s">
        <v>51</v>
      </c>
      <c r="I166" s="355" t="s">
        <v>54</v>
      </c>
      <c r="J166" s="312" t="s">
        <v>1119</v>
      </c>
      <c r="K166" s="289"/>
    </row>
    <row r="167" s="1" customFormat="1" ht="17.25" customHeight="1">
      <c r="B167" s="290"/>
      <c r="C167" s="314" t="s">
        <v>1120</v>
      </c>
      <c r="D167" s="314"/>
      <c r="E167" s="314"/>
      <c r="F167" s="315" t="s">
        <v>1121</v>
      </c>
      <c r="G167" s="356"/>
      <c r="H167" s="357"/>
      <c r="I167" s="357"/>
      <c r="J167" s="314" t="s">
        <v>1122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1126</v>
      </c>
      <c r="D169" s="297"/>
      <c r="E169" s="297"/>
      <c r="F169" s="320" t="s">
        <v>1123</v>
      </c>
      <c r="G169" s="297"/>
      <c r="H169" s="297" t="s">
        <v>1163</v>
      </c>
      <c r="I169" s="297" t="s">
        <v>1125</v>
      </c>
      <c r="J169" s="297">
        <v>120</v>
      </c>
      <c r="K169" s="345"/>
    </row>
    <row r="170" s="1" customFormat="1" ht="15" customHeight="1">
      <c r="B170" s="322"/>
      <c r="C170" s="297" t="s">
        <v>1172</v>
      </c>
      <c r="D170" s="297"/>
      <c r="E170" s="297"/>
      <c r="F170" s="320" t="s">
        <v>1123</v>
      </c>
      <c r="G170" s="297"/>
      <c r="H170" s="297" t="s">
        <v>1173</v>
      </c>
      <c r="I170" s="297" t="s">
        <v>1125</v>
      </c>
      <c r="J170" s="297" t="s">
        <v>1174</v>
      </c>
      <c r="K170" s="345"/>
    </row>
    <row r="171" s="1" customFormat="1" ht="15" customHeight="1">
      <c r="B171" s="322"/>
      <c r="C171" s="297" t="s">
        <v>1071</v>
      </c>
      <c r="D171" s="297"/>
      <c r="E171" s="297"/>
      <c r="F171" s="320" t="s">
        <v>1123</v>
      </c>
      <c r="G171" s="297"/>
      <c r="H171" s="297" t="s">
        <v>1190</v>
      </c>
      <c r="I171" s="297" t="s">
        <v>1125</v>
      </c>
      <c r="J171" s="297" t="s">
        <v>1174</v>
      </c>
      <c r="K171" s="345"/>
    </row>
    <row r="172" s="1" customFormat="1" ht="15" customHeight="1">
      <c r="B172" s="322"/>
      <c r="C172" s="297" t="s">
        <v>1128</v>
      </c>
      <c r="D172" s="297"/>
      <c r="E172" s="297"/>
      <c r="F172" s="320" t="s">
        <v>1129</v>
      </c>
      <c r="G172" s="297"/>
      <c r="H172" s="297" t="s">
        <v>1190</v>
      </c>
      <c r="I172" s="297" t="s">
        <v>1125</v>
      </c>
      <c r="J172" s="297">
        <v>50</v>
      </c>
      <c r="K172" s="345"/>
    </row>
    <row r="173" s="1" customFormat="1" ht="15" customHeight="1">
      <c r="B173" s="322"/>
      <c r="C173" s="297" t="s">
        <v>1131</v>
      </c>
      <c r="D173" s="297"/>
      <c r="E173" s="297"/>
      <c r="F173" s="320" t="s">
        <v>1123</v>
      </c>
      <c r="G173" s="297"/>
      <c r="H173" s="297" t="s">
        <v>1190</v>
      </c>
      <c r="I173" s="297" t="s">
        <v>1133</v>
      </c>
      <c r="J173" s="297"/>
      <c r="K173" s="345"/>
    </row>
    <row r="174" s="1" customFormat="1" ht="15" customHeight="1">
      <c r="B174" s="322"/>
      <c r="C174" s="297" t="s">
        <v>1142</v>
      </c>
      <c r="D174" s="297"/>
      <c r="E174" s="297"/>
      <c r="F174" s="320" t="s">
        <v>1129</v>
      </c>
      <c r="G174" s="297"/>
      <c r="H174" s="297" t="s">
        <v>1190</v>
      </c>
      <c r="I174" s="297" t="s">
        <v>1125</v>
      </c>
      <c r="J174" s="297">
        <v>50</v>
      </c>
      <c r="K174" s="345"/>
    </row>
    <row r="175" s="1" customFormat="1" ht="15" customHeight="1">
      <c r="B175" s="322"/>
      <c r="C175" s="297" t="s">
        <v>1150</v>
      </c>
      <c r="D175" s="297"/>
      <c r="E175" s="297"/>
      <c r="F175" s="320" t="s">
        <v>1129</v>
      </c>
      <c r="G175" s="297"/>
      <c r="H175" s="297" t="s">
        <v>1190</v>
      </c>
      <c r="I175" s="297" t="s">
        <v>1125</v>
      </c>
      <c r="J175" s="297">
        <v>50</v>
      </c>
      <c r="K175" s="345"/>
    </row>
    <row r="176" s="1" customFormat="1" ht="15" customHeight="1">
      <c r="B176" s="322"/>
      <c r="C176" s="297" t="s">
        <v>1148</v>
      </c>
      <c r="D176" s="297"/>
      <c r="E176" s="297"/>
      <c r="F176" s="320" t="s">
        <v>1129</v>
      </c>
      <c r="G176" s="297"/>
      <c r="H176" s="297" t="s">
        <v>1190</v>
      </c>
      <c r="I176" s="297" t="s">
        <v>1125</v>
      </c>
      <c r="J176" s="297">
        <v>50</v>
      </c>
      <c r="K176" s="345"/>
    </row>
    <row r="177" s="1" customFormat="1" ht="15" customHeight="1">
      <c r="B177" s="322"/>
      <c r="C177" s="297" t="s">
        <v>100</v>
      </c>
      <c r="D177" s="297"/>
      <c r="E177" s="297"/>
      <c r="F177" s="320" t="s">
        <v>1123</v>
      </c>
      <c r="G177" s="297"/>
      <c r="H177" s="297" t="s">
        <v>1191</v>
      </c>
      <c r="I177" s="297" t="s">
        <v>1192</v>
      </c>
      <c r="J177" s="297"/>
      <c r="K177" s="345"/>
    </row>
    <row r="178" s="1" customFormat="1" ht="15" customHeight="1">
      <c r="B178" s="322"/>
      <c r="C178" s="297" t="s">
        <v>54</v>
      </c>
      <c r="D178" s="297"/>
      <c r="E178" s="297"/>
      <c r="F178" s="320" t="s">
        <v>1123</v>
      </c>
      <c r="G178" s="297"/>
      <c r="H178" s="297" t="s">
        <v>1193</v>
      </c>
      <c r="I178" s="297" t="s">
        <v>1194</v>
      </c>
      <c r="J178" s="297">
        <v>1</v>
      </c>
      <c r="K178" s="345"/>
    </row>
    <row r="179" s="1" customFormat="1" ht="15" customHeight="1">
      <c r="B179" s="322"/>
      <c r="C179" s="297" t="s">
        <v>50</v>
      </c>
      <c r="D179" s="297"/>
      <c r="E179" s="297"/>
      <c r="F179" s="320" t="s">
        <v>1123</v>
      </c>
      <c r="G179" s="297"/>
      <c r="H179" s="297" t="s">
        <v>1195</v>
      </c>
      <c r="I179" s="297" t="s">
        <v>1125</v>
      </c>
      <c r="J179" s="297">
        <v>20</v>
      </c>
      <c r="K179" s="345"/>
    </row>
    <row r="180" s="1" customFormat="1" ht="15" customHeight="1">
      <c r="B180" s="322"/>
      <c r="C180" s="297" t="s">
        <v>51</v>
      </c>
      <c r="D180" s="297"/>
      <c r="E180" s="297"/>
      <c r="F180" s="320" t="s">
        <v>1123</v>
      </c>
      <c r="G180" s="297"/>
      <c r="H180" s="297" t="s">
        <v>1196</v>
      </c>
      <c r="I180" s="297" t="s">
        <v>1125</v>
      </c>
      <c r="J180" s="297">
        <v>255</v>
      </c>
      <c r="K180" s="345"/>
    </row>
    <row r="181" s="1" customFormat="1" ht="15" customHeight="1">
      <c r="B181" s="322"/>
      <c r="C181" s="297" t="s">
        <v>101</v>
      </c>
      <c r="D181" s="297"/>
      <c r="E181" s="297"/>
      <c r="F181" s="320" t="s">
        <v>1123</v>
      </c>
      <c r="G181" s="297"/>
      <c r="H181" s="297" t="s">
        <v>1087</v>
      </c>
      <c r="I181" s="297" t="s">
        <v>1125</v>
      </c>
      <c r="J181" s="297">
        <v>10</v>
      </c>
      <c r="K181" s="345"/>
    </row>
    <row r="182" s="1" customFormat="1" ht="15" customHeight="1">
      <c r="B182" s="322"/>
      <c r="C182" s="297" t="s">
        <v>102</v>
      </c>
      <c r="D182" s="297"/>
      <c r="E182" s="297"/>
      <c r="F182" s="320" t="s">
        <v>1123</v>
      </c>
      <c r="G182" s="297"/>
      <c r="H182" s="297" t="s">
        <v>1197</v>
      </c>
      <c r="I182" s="297" t="s">
        <v>1158</v>
      </c>
      <c r="J182" s="297"/>
      <c r="K182" s="345"/>
    </row>
    <row r="183" s="1" customFormat="1" ht="15" customHeight="1">
      <c r="B183" s="322"/>
      <c r="C183" s="297" t="s">
        <v>1198</v>
      </c>
      <c r="D183" s="297"/>
      <c r="E183" s="297"/>
      <c r="F183" s="320" t="s">
        <v>1123</v>
      </c>
      <c r="G183" s="297"/>
      <c r="H183" s="297" t="s">
        <v>1199</v>
      </c>
      <c r="I183" s="297" t="s">
        <v>1158</v>
      </c>
      <c r="J183" s="297"/>
      <c r="K183" s="345"/>
    </row>
    <row r="184" s="1" customFormat="1" ht="15" customHeight="1">
      <c r="B184" s="322"/>
      <c r="C184" s="297" t="s">
        <v>1187</v>
      </c>
      <c r="D184" s="297"/>
      <c r="E184" s="297"/>
      <c r="F184" s="320" t="s">
        <v>1123</v>
      </c>
      <c r="G184" s="297"/>
      <c r="H184" s="297" t="s">
        <v>1200</v>
      </c>
      <c r="I184" s="297" t="s">
        <v>1158</v>
      </c>
      <c r="J184" s="297"/>
      <c r="K184" s="345"/>
    </row>
    <row r="185" s="1" customFormat="1" ht="15" customHeight="1">
      <c r="B185" s="322"/>
      <c r="C185" s="297" t="s">
        <v>104</v>
      </c>
      <c r="D185" s="297"/>
      <c r="E185" s="297"/>
      <c r="F185" s="320" t="s">
        <v>1129</v>
      </c>
      <c r="G185" s="297"/>
      <c r="H185" s="297" t="s">
        <v>1201</v>
      </c>
      <c r="I185" s="297" t="s">
        <v>1125</v>
      </c>
      <c r="J185" s="297">
        <v>50</v>
      </c>
      <c r="K185" s="345"/>
    </row>
    <row r="186" s="1" customFormat="1" ht="15" customHeight="1">
      <c r="B186" s="322"/>
      <c r="C186" s="297" t="s">
        <v>1202</v>
      </c>
      <c r="D186" s="297"/>
      <c r="E186" s="297"/>
      <c r="F186" s="320" t="s">
        <v>1129</v>
      </c>
      <c r="G186" s="297"/>
      <c r="H186" s="297" t="s">
        <v>1203</v>
      </c>
      <c r="I186" s="297" t="s">
        <v>1204</v>
      </c>
      <c r="J186" s="297"/>
      <c r="K186" s="345"/>
    </row>
    <row r="187" s="1" customFormat="1" ht="15" customHeight="1">
      <c r="B187" s="322"/>
      <c r="C187" s="297" t="s">
        <v>1205</v>
      </c>
      <c r="D187" s="297"/>
      <c r="E187" s="297"/>
      <c r="F187" s="320" t="s">
        <v>1129</v>
      </c>
      <c r="G187" s="297"/>
      <c r="H187" s="297" t="s">
        <v>1206</v>
      </c>
      <c r="I187" s="297" t="s">
        <v>1204</v>
      </c>
      <c r="J187" s="297"/>
      <c r="K187" s="345"/>
    </row>
    <row r="188" s="1" customFormat="1" ht="15" customHeight="1">
      <c r="B188" s="322"/>
      <c r="C188" s="297" t="s">
        <v>1207</v>
      </c>
      <c r="D188" s="297"/>
      <c r="E188" s="297"/>
      <c r="F188" s="320" t="s">
        <v>1129</v>
      </c>
      <c r="G188" s="297"/>
      <c r="H188" s="297" t="s">
        <v>1208</v>
      </c>
      <c r="I188" s="297" t="s">
        <v>1204</v>
      </c>
      <c r="J188" s="297"/>
      <c r="K188" s="345"/>
    </row>
    <row r="189" s="1" customFormat="1" ht="15" customHeight="1">
      <c r="B189" s="322"/>
      <c r="C189" s="358" t="s">
        <v>1209</v>
      </c>
      <c r="D189" s="297"/>
      <c r="E189" s="297"/>
      <c r="F189" s="320" t="s">
        <v>1129</v>
      </c>
      <c r="G189" s="297"/>
      <c r="H189" s="297" t="s">
        <v>1210</v>
      </c>
      <c r="I189" s="297" t="s">
        <v>1211</v>
      </c>
      <c r="J189" s="359" t="s">
        <v>1212</v>
      </c>
      <c r="K189" s="345"/>
    </row>
    <row r="190" s="18" customFormat="1" ht="15" customHeight="1">
      <c r="B190" s="360"/>
      <c r="C190" s="361" t="s">
        <v>1213</v>
      </c>
      <c r="D190" s="362"/>
      <c r="E190" s="362"/>
      <c r="F190" s="363" t="s">
        <v>1129</v>
      </c>
      <c r="G190" s="362"/>
      <c r="H190" s="362" t="s">
        <v>1214</v>
      </c>
      <c r="I190" s="362" t="s">
        <v>1211</v>
      </c>
      <c r="J190" s="364" t="s">
        <v>1212</v>
      </c>
      <c r="K190" s="365"/>
    </row>
    <row r="191" s="1" customFormat="1" ht="15" customHeight="1">
      <c r="B191" s="322"/>
      <c r="C191" s="358" t="s">
        <v>39</v>
      </c>
      <c r="D191" s="297"/>
      <c r="E191" s="297"/>
      <c r="F191" s="320" t="s">
        <v>1123</v>
      </c>
      <c r="G191" s="297"/>
      <c r="H191" s="294" t="s">
        <v>1215</v>
      </c>
      <c r="I191" s="297" t="s">
        <v>1216</v>
      </c>
      <c r="J191" s="297"/>
      <c r="K191" s="345"/>
    </row>
    <row r="192" s="1" customFormat="1" ht="15" customHeight="1">
      <c r="B192" s="322"/>
      <c r="C192" s="358" t="s">
        <v>1217</v>
      </c>
      <c r="D192" s="297"/>
      <c r="E192" s="297"/>
      <c r="F192" s="320" t="s">
        <v>1123</v>
      </c>
      <c r="G192" s="297"/>
      <c r="H192" s="297" t="s">
        <v>1218</v>
      </c>
      <c r="I192" s="297" t="s">
        <v>1158</v>
      </c>
      <c r="J192" s="297"/>
      <c r="K192" s="345"/>
    </row>
    <row r="193" s="1" customFormat="1" ht="15" customHeight="1">
      <c r="B193" s="322"/>
      <c r="C193" s="358" t="s">
        <v>1219</v>
      </c>
      <c r="D193" s="297"/>
      <c r="E193" s="297"/>
      <c r="F193" s="320" t="s">
        <v>1123</v>
      </c>
      <c r="G193" s="297"/>
      <c r="H193" s="297" t="s">
        <v>1220</v>
      </c>
      <c r="I193" s="297" t="s">
        <v>1158</v>
      </c>
      <c r="J193" s="297"/>
      <c r="K193" s="345"/>
    </row>
    <row r="194" s="1" customFormat="1" ht="15" customHeight="1">
      <c r="B194" s="322"/>
      <c r="C194" s="358" t="s">
        <v>1221</v>
      </c>
      <c r="D194" s="297"/>
      <c r="E194" s="297"/>
      <c r="F194" s="320" t="s">
        <v>1129</v>
      </c>
      <c r="G194" s="297"/>
      <c r="H194" s="297" t="s">
        <v>1222</v>
      </c>
      <c r="I194" s="297" t="s">
        <v>1158</v>
      </c>
      <c r="J194" s="297"/>
      <c r="K194" s="345"/>
    </row>
    <row r="195" s="1" customFormat="1" ht="15" customHeight="1">
      <c r="B195" s="351"/>
      <c r="C195" s="366"/>
      <c r="D195" s="331"/>
      <c r="E195" s="331"/>
      <c r="F195" s="331"/>
      <c r="G195" s="331"/>
      <c r="H195" s="331"/>
      <c r="I195" s="331"/>
      <c r="J195" s="331"/>
      <c r="K195" s="352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33"/>
      <c r="C197" s="343"/>
      <c r="D197" s="343"/>
      <c r="E197" s="343"/>
      <c r="F197" s="353"/>
      <c r="G197" s="343"/>
      <c r="H197" s="343"/>
      <c r="I197" s="343"/>
      <c r="J197" s="343"/>
      <c r="K197" s="333"/>
    </row>
    <row r="198" s="1" customFormat="1" ht="18.75" customHeight="1">
      <c r="B198" s="305"/>
      <c r="C198" s="305"/>
      <c r="D198" s="305"/>
      <c r="E198" s="305"/>
      <c r="F198" s="305"/>
      <c r="G198" s="305"/>
      <c r="H198" s="305"/>
      <c r="I198" s="305"/>
      <c r="J198" s="305"/>
      <c r="K198" s="305"/>
    </row>
    <row r="199" s="1" customFormat="1" ht="13.5">
      <c r="B199" s="284"/>
      <c r="C199" s="285"/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1">
      <c r="B200" s="287"/>
      <c r="C200" s="288" t="s">
        <v>1223</v>
      </c>
      <c r="D200" s="288"/>
      <c r="E200" s="288"/>
      <c r="F200" s="288"/>
      <c r="G200" s="288"/>
      <c r="H200" s="288"/>
      <c r="I200" s="288"/>
      <c r="J200" s="288"/>
      <c r="K200" s="289"/>
    </row>
    <row r="201" s="1" customFormat="1" ht="25.5" customHeight="1">
      <c r="B201" s="287"/>
      <c r="C201" s="367" t="s">
        <v>1224</v>
      </c>
      <c r="D201" s="367"/>
      <c r="E201" s="367"/>
      <c r="F201" s="367" t="s">
        <v>1225</v>
      </c>
      <c r="G201" s="368"/>
      <c r="H201" s="367" t="s">
        <v>1226</v>
      </c>
      <c r="I201" s="367"/>
      <c r="J201" s="367"/>
      <c r="K201" s="289"/>
    </row>
    <row r="202" s="1" customFormat="1" ht="5.25" customHeight="1">
      <c r="B202" s="322"/>
      <c r="C202" s="317"/>
      <c r="D202" s="317"/>
      <c r="E202" s="317"/>
      <c r="F202" s="317"/>
      <c r="G202" s="343"/>
      <c r="H202" s="317"/>
      <c r="I202" s="317"/>
      <c r="J202" s="317"/>
      <c r="K202" s="345"/>
    </row>
    <row r="203" s="1" customFormat="1" ht="15" customHeight="1">
      <c r="B203" s="322"/>
      <c r="C203" s="297" t="s">
        <v>1216</v>
      </c>
      <c r="D203" s="297"/>
      <c r="E203" s="297"/>
      <c r="F203" s="320" t="s">
        <v>40</v>
      </c>
      <c r="G203" s="297"/>
      <c r="H203" s="297" t="s">
        <v>1227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41</v>
      </c>
      <c r="G204" s="297"/>
      <c r="H204" s="297" t="s">
        <v>1228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44</v>
      </c>
      <c r="G205" s="297"/>
      <c r="H205" s="297" t="s">
        <v>1229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42</v>
      </c>
      <c r="G206" s="297"/>
      <c r="H206" s="297" t="s">
        <v>1230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 t="s">
        <v>43</v>
      </c>
      <c r="G207" s="297"/>
      <c r="H207" s="297" t="s">
        <v>1231</v>
      </c>
      <c r="I207" s="297"/>
      <c r="J207" s="297"/>
      <c r="K207" s="345"/>
    </row>
    <row r="208" s="1" customFormat="1" ht="15" customHeight="1">
      <c r="B208" s="322"/>
      <c r="C208" s="297"/>
      <c r="D208" s="297"/>
      <c r="E208" s="297"/>
      <c r="F208" s="320"/>
      <c r="G208" s="297"/>
      <c r="H208" s="297"/>
      <c r="I208" s="297"/>
      <c r="J208" s="297"/>
      <c r="K208" s="345"/>
    </row>
    <row r="209" s="1" customFormat="1" ht="15" customHeight="1">
      <c r="B209" s="322"/>
      <c r="C209" s="297" t="s">
        <v>1170</v>
      </c>
      <c r="D209" s="297"/>
      <c r="E209" s="297"/>
      <c r="F209" s="320" t="s">
        <v>76</v>
      </c>
      <c r="G209" s="297"/>
      <c r="H209" s="297" t="s">
        <v>1232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1065</v>
      </c>
      <c r="G210" s="297"/>
      <c r="H210" s="297" t="s">
        <v>1066</v>
      </c>
      <c r="I210" s="297"/>
      <c r="J210" s="297"/>
      <c r="K210" s="345"/>
    </row>
    <row r="211" s="1" customFormat="1" ht="15" customHeight="1">
      <c r="B211" s="322"/>
      <c r="C211" s="297"/>
      <c r="D211" s="297"/>
      <c r="E211" s="297"/>
      <c r="F211" s="320" t="s">
        <v>1063</v>
      </c>
      <c r="G211" s="297"/>
      <c r="H211" s="297" t="s">
        <v>1233</v>
      </c>
      <c r="I211" s="297"/>
      <c r="J211" s="297"/>
      <c r="K211" s="345"/>
    </row>
    <row r="212" s="1" customFormat="1" ht="15" customHeight="1">
      <c r="B212" s="369"/>
      <c r="C212" s="297"/>
      <c r="D212" s="297"/>
      <c r="E212" s="297"/>
      <c r="F212" s="320" t="s">
        <v>1067</v>
      </c>
      <c r="G212" s="358"/>
      <c r="H212" s="349" t="s">
        <v>1068</v>
      </c>
      <c r="I212" s="349"/>
      <c r="J212" s="349"/>
      <c r="K212" s="370"/>
    </row>
    <row r="213" s="1" customFormat="1" ht="15" customHeight="1">
      <c r="B213" s="369"/>
      <c r="C213" s="297"/>
      <c r="D213" s="297"/>
      <c r="E213" s="297"/>
      <c r="F213" s="320" t="s">
        <v>1069</v>
      </c>
      <c r="G213" s="358"/>
      <c r="H213" s="349" t="s">
        <v>1234</v>
      </c>
      <c r="I213" s="349"/>
      <c r="J213" s="349"/>
      <c r="K213" s="370"/>
    </row>
    <row r="214" s="1" customFormat="1" ht="15" customHeight="1">
      <c r="B214" s="369"/>
      <c r="C214" s="297"/>
      <c r="D214" s="297"/>
      <c r="E214" s="297"/>
      <c r="F214" s="320"/>
      <c r="G214" s="358"/>
      <c r="H214" s="349"/>
      <c r="I214" s="349"/>
      <c r="J214" s="349"/>
      <c r="K214" s="370"/>
    </row>
    <row r="215" s="1" customFormat="1" ht="15" customHeight="1">
      <c r="B215" s="369"/>
      <c r="C215" s="297" t="s">
        <v>1194</v>
      </c>
      <c r="D215" s="297"/>
      <c r="E215" s="297"/>
      <c r="F215" s="320">
        <v>1</v>
      </c>
      <c r="G215" s="358"/>
      <c r="H215" s="349" t="s">
        <v>1235</v>
      </c>
      <c r="I215" s="349"/>
      <c r="J215" s="349"/>
      <c r="K215" s="370"/>
    </row>
    <row r="216" s="1" customFormat="1" ht="15" customHeight="1">
      <c r="B216" s="369"/>
      <c r="C216" s="297"/>
      <c r="D216" s="297"/>
      <c r="E216" s="297"/>
      <c r="F216" s="320">
        <v>2</v>
      </c>
      <c r="G216" s="358"/>
      <c r="H216" s="349" t="s">
        <v>1236</v>
      </c>
      <c r="I216" s="349"/>
      <c r="J216" s="349"/>
      <c r="K216" s="370"/>
    </row>
    <row r="217" s="1" customFormat="1" ht="15" customHeight="1">
      <c r="B217" s="369"/>
      <c r="C217" s="297"/>
      <c r="D217" s="297"/>
      <c r="E217" s="297"/>
      <c r="F217" s="320">
        <v>3</v>
      </c>
      <c r="G217" s="358"/>
      <c r="H217" s="349" t="s">
        <v>1237</v>
      </c>
      <c r="I217" s="349"/>
      <c r="J217" s="349"/>
      <c r="K217" s="370"/>
    </row>
    <row r="218" s="1" customFormat="1" ht="15" customHeight="1">
      <c r="B218" s="369"/>
      <c r="C218" s="297"/>
      <c r="D218" s="297"/>
      <c r="E218" s="297"/>
      <c r="F218" s="320">
        <v>4</v>
      </c>
      <c r="G218" s="358"/>
      <c r="H218" s="349" t="s">
        <v>1238</v>
      </c>
      <c r="I218" s="349"/>
      <c r="J218" s="349"/>
      <c r="K218" s="370"/>
    </row>
    <row r="219" s="1" customFormat="1" ht="12.75" customHeight="1">
      <c r="B219" s="371"/>
      <c r="C219" s="372"/>
      <c r="D219" s="372"/>
      <c r="E219" s="372"/>
      <c r="F219" s="372"/>
      <c r="G219" s="372"/>
      <c r="H219" s="372"/>
      <c r="I219" s="372"/>
      <c r="J219" s="372"/>
      <c r="K219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ASUS-B2\Rozpocty</dc:creator>
  <cp:lastModifiedBy>ASUS-B2\Rozpocty</cp:lastModifiedBy>
  <dcterms:created xsi:type="dcterms:W3CDTF">2026-01-24T15:51:44Z</dcterms:created>
  <dcterms:modified xsi:type="dcterms:W3CDTF">2026-01-24T15:51:49Z</dcterms:modified>
</cp:coreProperties>
</file>